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yong_jin_wur_nl/Documents/Experimental plan/PHA degradation/Paper writing for publication/submit/"/>
    </mc:Choice>
  </mc:AlternateContent>
  <xr:revisionPtr revIDLastSave="758" documentId="8_{E8DE61CE-0F38-4B57-9C66-1128C91D6ED2}" xr6:coauthVersionLast="47" xr6:coauthVersionMax="47" xr10:uidLastSave="{137DA581-FEC4-4F10-AE7D-E254F0723283}"/>
  <bookViews>
    <workbookView xWindow="28680" yWindow="-120" windowWidth="29040" windowHeight="15840" firstSheet="4" activeTab="10" xr2:uid="{00000000-000D-0000-FFFF-FFFF00000000}"/>
  </bookViews>
  <sheets>
    <sheet name="pH change" sheetId="10" r:id="rId1"/>
    <sheet name="VFAs concentration" sheetId="8" r:id="rId2"/>
    <sheet name="convert VFAs to SCOD" sheetId="7" r:id="rId3"/>
    <sheet name="Chemical pretreatment" sheetId="6" r:id="rId4"/>
    <sheet name="alkaline pretreatment" sheetId="3" r:id="rId5"/>
    <sheet name="sampling SCOD" sheetId="2" r:id="rId6"/>
    <sheet name="Gas pressure" sheetId="4" r:id="rId7"/>
    <sheet name="Gas composition" sheetId="5" r:id="rId8"/>
    <sheet name="Temperature" sheetId="9" r:id="rId9"/>
    <sheet name="Raw data of VFAs" sheetId="11" r:id="rId10"/>
    <sheet name="Raw data of crotonate and 3-HB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5" i="11" l="1"/>
  <c r="AD5" i="11"/>
  <c r="AE5" i="11"/>
  <c r="AC6" i="11"/>
  <c r="AD6" i="11"/>
  <c r="AE6" i="11"/>
  <c r="AC7" i="11"/>
  <c r="AD7" i="11"/>
  <c r="AE7" i="11"/>
  <c r="AC8" i="11"/>
  <c r="AD8" i="11"/>
  <c r="AE8" i="11"/>
  <c r="AC9" i="11"/>
  <c r="AD9" i="11"/>
  <c r="AE9" i="11"/>
  <c r="AD4" i="11"/>
  <c r="AE4" i="11"/>
  <c r="AC4" i="11"/>
  <c r="AC14" i="11"/>
  <c r="AC15" i="11"/>
  <c r="AC16" i="11"/>
  <c r="AC17" i="11"/>
  <c r="AC13" i="11"/>
  <c r="X29" i="11"/>
  <c r="Y29" i="11"/>
  <c r="Z29" i="11"/>
  <c r="X30" i="11"/>
  <c r="Y30" i="11"/>
  <c r="Z30" i="11"/>
  <c r="X31" i="11"/>
  <c r="Y31" i="11"/>
  <c r="Z31" i="11"/>
  <c r="X32" i="11"/>
  <c r="Y32" i="11"/>
  <c r="Z32" i="11"/>
  <c r="X33" i="11"/>
  <c r="Y33" i="11"/>
  <c r="Z33" i="11"/>
  <c r="Y28" i="11"/>
  <c r="Z28" i="11"/>
  <c r="X28" i="11"/>
  <c r="X23" i="11"/>
  <c r="Y23" i="11"/>
  <c r="Z23" i="11"/>
  <c r="X24" i="11"/>
  <c r="Y24" i="11"/>
  <c r="Z24" i="11"/>
  <c r="X25" i="11"/>
  <c r="Y25" i="11"/>
  <c r="Z25" i="11"/>
  <c r="Y22" i="11"/>
  <c r="Z22" i="11"/>
  <c r="X22" i="11"/>
  <c r="X14" i="11"/>
  <c r="Y14" i="11"/>
  <c r="Z14" i="11"/>
  <c r="X15" i="11"/>
  <c r="Y15" i="11"/>
  <c r="Z15" i="11"/>
  <c r="X16" i="11"/>
  <c r="Y16" i="11"/>
  <c r="Z16" i="11"/>
  <c r="X17" i="11"/>
  <c r="Y17" i="11"/>
  <c r="Z17" i="11"/>
  <c r="Y13" i="11"/>
  <c r="Z13" i="11"/>
  <c r="X13" i="11"/>
  <c r="X5" i="11"/>
  <c r="Y5" i="11"/>
  <c r="Z5" i="11"/>
  <c r="X6" i="11"/>
  <c r="Y6" i="11"/>
  <c r="Z6" i="11"/>
  <c r="X7" i="11"/>
  <c r="Y7" i="11"/>
  <c r="Z7" i="11"/>
  <c r="X8" i="11"/>
  <c r="Y8" i="11"/>
  <c r="Z8" i="11"/>
  <c r="X9" i="11"/>
  <c r="Y9" i="11"/>
  <c r="Z9" i="11"/>
  <c r="Y4" i="11"/>
  <c r="Z4" i="11"/>
  <c r="X4" i="11"/>
  <c r="S14" i="11"/>
  <c r="S15" i="11"/>
  <c r="S16" i="11"/>
  <c r="S17" i="11"/>
  <c r="S13" i="11"/>
  <c r="S5" i="11"/>
  <c r="T5" i="11"/>
  <c r="U5" i="11"/>
  <c r="S6" i="11"/>
  <c r="T6" i="11"/>
  <c r="U6" i="11"/>
  <c r="S7" i="11"/>
  <c r="T7" i="11"/>
  <c r="U7" i="11"/>
  <c r="S8" i="11"/>
  <c r="T8" i="11"/>
  <c r="U8" i="11"/>
  <c r="S9" i="11"/>
  <c r="T9" i="11"/>
  <c r="U9" i="11"/>
  <c r="T4" i="11"/>
  <c r="U4" i="11"/>
  <c r="S4" i="11"/>
  <c r="N29" i="11"/>
  <c r="O29" i="11"/>
  <c r="P29" i="11"/>
  <c r="N30" i="11"/>
  <c r="O30" i="11"/>
  <c r="P30" i="11"/>
  <c r="N31" i="11"/>
  <c r="O31" i="11"/>
  <c r="P31" i="11"/>
  <c r="N32" i="11"/>
  <c r="O32" i="11"/>
  <c r="P32" i="11"/>
  <c r="N33" i="11"/>
  <c r="O33" i="11"/>
  <c r="P33" i="11"/>
  <c r="O28" i="11"/>
  <c r="P28" i="11"/>
  <c r="N28" i="11"/>
  <c r="N23" i="11"/>
  <c r="O23" i="11"/>
  <c r="P23" i="11"/>
  <c r="N24" i="11"/>
  <c r="O24" i="11"/>
  <c r="P24" i="11"/>
  <c r="N25" i="11"/>
  <c r="O25" i="11"/>
  <c r="P25" i="11"/>
  <c r="O22" i="11"/>
  <c r="P22" i="11"/>
  <c r="N22" i="11"/>
  <c r="N14" i="11"/>
  <c r="O14" i="11"/>
  <c r="P14" i="11"/>
  <c r="N15" i="11"/>
  <c r="O15" i="11"/>
  <c r="P15" i="11"/>
  <c r="N16" i="11"/>
  <c r="O16" i="11"/>
  <c r="P16" i="11"/>
  <c r="N17" i="11"/>
  <c r="O17" i="11"/>
  <c r="P17" i="11"/>
  <c r="O13" i="11"/>
  <c r="P13" i="11"/>
  <c r="N13" i="11"/>
  <c r="N5" i="11"/>
  <c r="O5" i="11"/>
  <c r="P5" i="11"/>
  <c r="N6" i="11"/>
  <c r="O6" i="11"/>
  <c r="P6" i="11"/>
  <c r="N7" i="11"/>
  <c r="O7" i="11"/>
  <c r="P7" i="11"/>
  <c r="N8" i="11"/>
  <c r="O8" i="11"/>
  <c r="P8" i="11"/>
  <c r="N9" i="11"/>
  <c r="O9" i="11"/>
  <c r="P9" i="11"/>
  <c r="O4" i="11"/>
  <c r="P4" i="11"/>
  <c r="N4" i="11"/>
  <c r="M27" i="2"/>
  <c r="M28" i="2"/>
  <c r="M29" i="2"/>
  <c r="M30" i="2"/>
  <c r="M31" i="2"/>
  <c r="M26" i="2"/>
  <c r="N27" i="2"/>
  <c r="N28" i="2"/>
  <c r="N29" i="2"/>
  <c r="N30" i="2"/>
  <c r="N31" i="2"/>
  <c r="N26" i="2"/>
  <c r="G27" i="2"/>
  <c r="G28" i="2"/>
  <c r="G29" i="2"/>
  <c r="G30" i="2"/>
  <c r="G31" i="2"/>
  <c r="G26" i="2"/>
  <c r="F27" i="2"/>
  <c r="F28" i="2"/>
  <c r="F29" i="2"/>
  <c r="F30" i="2"/>
  <c r="F31" i="2"/>
  <c r="F26" i="2"/>
</calcChain>
</file>

<file path=xl/sharedStrings.xml><?xml version="1.0" encoding="utf-8"?>
<sst xmlns="http://schemas.openxmlformats.org/spreadsheetml/2006/main" count="558" uniqueCount="127">
  <si>
    <t>C2</t>
  </si>
  <si>
    <t>C3</t>
  </si>
  <si>
    <t>C1-0</t>
  </si>
  <si>
    <t>C2-0</t>
  </si>
  <si>
    <t>C3-0</t>
  </si>
  <si>
    <t>C1-2</t>
  </si>
  <si>
    <t>C2-2</t>
  </si>
  <si>
    <t>C3-2</t>
  </si>
  <si>
    <t>C1-5</t>
  </si>
  <si>
    <t>C2-5</t>
  </si>
  <si>
    <t>C3-5</t>
  </si>
  <si>
    <t>C1-8</t>
  </si>
  <si>
    <t>C3-8</t>
  </si>
  <si>
    <t>C1-11</t>
  </si>
  <si>
    <t>C2-11</t>
  </si>
  <si>
    <t>C3-11</t>
  </si>
  <si>
    <t>C1-14</t>
  </si>
  <si>
    <t>C2-14</t>
  </si>
  <si>
    <t>C3-14</t>
  </si>
  <si>
    <t>R1-0</t>
  </si>
  <si>
    <t>R2-0</t>
  </si>
  <si>
    <t>R3-0</t>
  </si>
  <si>
    <t>R1-2</t>
  </si>
  <si>
    <t>R2-2</t>
  </si>
  <si>
    <t>R3-2</t>
  </si>
  <si>
    <t>R1-5</t>
  </si>
  <si>
    <t>R2-5</t>
  </si>
  <si>
    <t>R3-5</t>
  </si>
  <si>
    <t>R1-8</t>
  </si>
  <si>
    <t>R2-8</t>
  </si>
  <si>
    <t>R3-8</t>
  </si>
  <si>
    <t>R1-11</t>
  </si>
  <si>
    <t>R2-11</t>
  </si>
  <si>
    <t>R3-11</t>
  </si>
  <si>
    <t>R1-14</t>
  </si>
  <si>
    <t>R2-14</t>
  </si>
  <si>
    <t>R3-14</t>
  </si>
  <si>
    <r>
      <t>20</t>
    </r>
    <r>
      <rPr>
        <sz val="11"/>
        <color theme="1"/>
        <rFont val="Calibri"/>
        <family val="2"/>
      </rPr>
      <t>×</t>
    </r>
  </si>
  <si>
    <t xml:space="preserve">R (Average) </t>
  </si>
  <si>
    <t xml:space="preserve">R (STD) </t>
  </si>
  <si>
    <t>thermal alkaline pretreatment</t>
  </si>
  <si>
    <t>mg COD/L</t>
  </si>
  <si>
    <t xml:space="preserve">microbial fermentation </t>
  </si>
  <si>
    <t>average</t>
  </si>
  <si>
    <t xml:space="preserve">control group </t>
  </si>
  <si>
    <t>C2-8</t>
  </si>
  <si>
    <t>microbial fermentation</t>
  </si>
  <si>
    <t>STD</t>
  </si>
  <si>
    <t>R1</t>
  </si>
  <si>
    <t>R2</t>
  </si>
  <si>
    <t>R3</t>
  </si>
  <si>
    <t>C1</t>
  </si>
  <si>
    <t>CO2</t>
  </si>
  <si>
    <t>N2</t>
  </si>
  <si>
    <t>O2</t>
  </si>
  <si>
    <t>GC-05</t>
  </si>
  <si>
    <t>GC-06</t>
  </si>
  <si>
    <t>H2</t>
  </si>
  <si>
    <t>n.a.</t>
  </si>
  <si>
    <t>%</t>
  </si>
  <si>
    <t>R group</t>
  </si>
  <si>
    <t>C group</t>
  </si>
  <si>
    <r>
      <t>10</t>
    </r>
    <r>
      <rPr>
        <sz val="11"/>
        <color theme="1"/>
        <rFont val="Calibri"/>
        <family val="2"/>
      </rPr>
      <t>×</t>
    </r>
  </si>
  <si>
    <t>temperature</t>
  </si>
  <si>
    <t>0 h</t>
  </si>
  <si>
    <t>12 h</t>
  </si>
  <si>
    <t>pH</t>
  </si>
  <si>
    <t>SCOD</t>
  </si>
  <si>
    <t>acid</t>
  </si>
  <si>
    <t>base</t>
  </si>
  <si>
    <t>control</t>
  </si>
  <si>
    <t>pH and SCOD during chemical pretreatment</t>
  </si>
  <si>
    <t>Acetate</t>
  </si>
  <si>
    <t>ave</t>
  </si>
  <si>
    <t>std</t>
  </si>
  <si>
    <t>total SCOD</t>
  </si>
  <si>
    <t>Fermentation</t>
  </si>
  <si>
    <t>Hydrolysis</t>
  </si>
  <si>
    <t>Time (h)</t>
  </si>
  <si>
    <t>Time (d)</t>
  </si>
  <si>
    <t>C4</t>
  </si>
  <si>
    <t>C5</t>
  </si>
  <si>
    <t>C6</t>
  </si>
  <si>
    <t>R-1</t>
  </si>
  <si>
    <t>R-2</t>
  </si>
  <si>
    <t>R-3</t>
  </si>
  <si>
    <t>Butyrate</t>
  </si>
  <si>
    <t>Valerate</t>
  </si>
  <si>
    <t>Caproate</t>
  </si>
  <si>
    <t>Fermentation group</t>
  </si>
  <si>
    <t>Control group</t>
  </si>
  <si>
    <t>R-fermentation group</t>
  </si>
  <si>
    <t>C-control group</t>
  </si>
  <si>
    <t>Real-time atm</t>
  </si>
  <si>
    <t>Inner atm</t>
  </si>
  <si>
    <t>Average</t>
  </si>
  <si>
    <t>Acid-1</t>
  </si>
  <si>
    <t>Acid-2</t>
  </si>
  <si>
    <t>Acid-3</t>
  </si>
  <si>
    <t>Base-1</t>
  </si>
  <si>
    <t>Base-2</t>
  </si>
  <si>
    <t>Base-3</t>
  </si>
  <si>
    <t>Control-1</t>
  </si>
  <si>
    <t>Control-2</t>
  </si>
  <si>
    <t>Control-3</t>
  </si>
  <si>
    <t>pH during alkaline pretreatment</t>
  </si>
  <si>
    <t>Theoretical COD of PHBV</t>
  </si>
  <si>
    <t>R-Fermentation group</t>
  </si>
  <si>
    <t>C-Control group</t>
  </si>
  <si>
    <t>Concentration (g/L)</t>
  </si>
  <si>
    <t>C-1</t>
  </si>
  <si>
    <t>C-2</t>
  </si>
  <si>
    <t>C-3</t>
  </si>
  <si>
    <t>mg/L</t>
  </si>
  <si>
    <t>5×</t>
  </si>
  <si>
    <t>g/L</t>
  </si>
  <si>
    <t>1/1000</t>
  </si>
  <si>
    <t>date: 20220526</t>
  </si>
  <si>
    <t>date: 20221021</t>
  </si>
  <si>
    <t>3-HB-1</t>
  </si>
  <si>
    <t>3-HB-2</t>
  </si>
  <si>
    <t>crotonate-1</t>
  </si>
  <si>
    <t>crotonate-2</t>
  </si>
  <si>
    <t>Retention time (min)</t>
  </si>
  <si>
    <t>Area (pA*min)</t>
  </si>
  <si>
    <t>500 mg/L</t>
  </si>
  <si>
    <t>10 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</si>
</sst>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2"/>
      <name val="Times New Roman"/>
      <family val="1"/>
    </font>
    <font>
      <b/>
      <sz val="1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0" borderId="0" xfId="0" applyNumberFormat="1"/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164" fontId="2" fillId="0" borderId="0" xfId="0" applyNumberFormat="1" applyFont="1" applyFill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4" borderId="0" xfId="0" applyFill="1"/>
    <xf numFmtId="0" fontId="1" fillId="4" borderId="0" xfId="0" applyFont="1" applyFill="1"/>
    <xf numFmtId="0" fontId="0" fillId="4" borderId="0" xfId="0" applyFill="1" applyAlignment="1">
      <alignment horizontal="center" vertical="center"/>
    </xf>
    <xf numFmtId="0" fontId="0" fillId="5" borderId="0" xfId="0" applyFill="1"/>
    <xf numFmtId="10" fontId="0" fillId="0" borderId="0" xfId="0" applyNumberFormat="1"/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D7D31"/>
      <color rgb="FF808000"/>
      <color rgb="FFA50021"/>
      <color rgb="FF5B9BD5"/>
      <color rgb="FF00CC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6.xml"/><Relationship Id="rId1" Type="http://schemas.microsoft.com/office/2011/relationships/chartStyle" Target="style6.xml"/><Relationship Id="rId4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6701096177822"/>
          <c:y val="0.10328354304549141"/>
          <c:w val="0.74690718721961402"/>
          <c:h val="0.66441206477097337"/>
        </c:manualLayout>
      </c:layout>
      <c:scatterChart>
        <c:scatterStyle val="lineMarker"/>
        <c:varyColors val="0"/>
        <c:ser>
          <c:idx val="1"/>
          <c:order val="0"/>
          <c:tx>
            <c:strRef>
              <c:f>'VFAs concentration'!$I$3</c:f>
              <c:strCache>
                <c:ptCount val="1"/>
                <c:pt idx="0">
                  <c:v>Acetate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'VFAs concentration'!$J$9:$O$9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6.0844357448602622E-2</c:v>
                  </c:pt>
                  <c:pt idx="2">
                    <c:v>0.12621672168668199</c:v>
                  </c:pt>
                  <c:pt idx="3">
                    <c:v>0.23116385061971406</c:v>
                  </c:pt>
                  <c:pt idx="4">
                    <c:v>0.29445313011298302</c:v>
                  </c:pt>
                  <c:pt idx="5">
                    <c:v>0.13536299654386097</c:v>
                  </c:pt>
                </c:numCache>
              </c:numRef>
            </c:plus>
            <c:minus>
              <c:numRef>
                <c:f>'VFAs concentration'!$J$9:$O$9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6.0844357448602622E-2</c:v>
                  </c:pt>
                  <c:pt idx="2">
                    <c:v>0.12621672168668199</c:v>
                  </c:pt>
                  <c:pt idx="3">
                    <c:v>0.23116385061971406</c:v>
                  </c:pt>
                  <c:pt idx="4">
                    <c:v>0.29445313011298302</c:v>
                  </c:pt>
                  <c:pt idx="5">
                    <c:v>0.13536299654386097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'VFAs concentration'!$J$2:$O$2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xVal>
          <c:yVal>
            <c:numRef>
              <c:f>'VFAs concentration'!$J$3:$O$3</c:f>
              <c:numCache>
                <c:formatCode>General</c:formatCode>
                <c:ptCount val="6"/>
                <c:pt idx="0">
                  <c:v>0</c:v>
                </c:pt>
                <c:pt idx="1">
                  <c:v>0.18713333333333335</c:v>
                </c:pt>
                <c:pt idx="2">
                  <c:v>1.7101166666666667</c:v>
                </c:pt>
                <c:pt idx="3">
                  <c:v>1.7268666666666668</c:v>
                </c:pt>
                <c:pt idx="4">
                  <c:v>1.6590833333333332</c:v>
                </c:pt>
                <c:pt idx="5">
                  <c:v>1.8029666666666664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D9-4D8A-8F8D-DEC5126C4C95}"/>
            </c:ext>
          </c:extLst>
        </c:ser>
        <c:ser>
          <c:idx val="2"/>
          <c:order val="1"/>
          <c:tx>
            <c:strRef>
              <c:f>'VFAs concentration'!$I$4</c:f>
              <c:strCache>
                <c:ptCount val="1"/>
                <c:pt idx="0">
                  <c:v>Butyrate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'VFAs concentration'!$J$10:$O$10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0.12730448080618895</c:v>
                  </c:pt>
                  <c:pt idx="2">
                    <c:v>5.6196626529831262E-2</c:v>
                  </c:pt>
                  <c:pt idx="3">
                    <c:v>9.443652630206166E-2</c:v>
                  </c:pt>
                  <c:pt idx="4">
                    <c:v>0.14195824209957023</c:v>
                  </c:pt>
                  <c:pt idx="5">
                    <c:v>2.6708722046053346E-2</c:v>
                  </c:pt>
                </c:numCache>
              </c:numRef>
            </c:plus>
            <c:minus>
              <c:numRef>
                <c:f>'VFAs concentration'!$J$10:$O$10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0.12730448080618895</c:v>
                  </c:pt>
                  <c:pt idx="2">
                    <c:v>5.6196626529831262E-2</c:v>
                  </c:pt>
                  <c:pt idx="3">
                    <c:v>9.443652630206166E-2</c:v>
                  </c:pt>
                  <c:pt idx="4">
                    <c:v>0.14195824209957023</c:v>
                  </c:pt>
                  <c:pt idx="5">
                    <c:v>2.6708722046053346E-2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0070C0"/>
                </a:solidFill>
                <a:round/>
              </a:ln>
              <a:effectLst/>
            </c:spPr>
          </c:errBars>
          <c:xVal>
            <c:numRef>
              <c:f>'VFAs concentration'!$J$2:$O$2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xVal>
          <c:yVal>
            <c:numRef>
              <c:f>'VFAs concentration'!$J$4:$O$4</c:f>
              <c:numCache>
                <c:formatCode>General</c:formatCode>
                <c:ptCount val="6"/>
                <c:pt idx="0">
                  <c:v>0</c:v>
                </c:pt>
                <c:pt idx="1">
                  <c:v>0.25091666666666668</c:v>
                </c:pt>
                <c:pt idx="2">
                  <c:v>1.2016333333333333</c:v>
                </c:pt>
                <c:pt idx="3">
                  <c:v>1.1847999999999999</c:v>
                </c:pt>
                <c:pt idx="4">
                  <c:v>1.13445</c:v>
                </c:pt>
                <c:pt idx="5">
                  <c:v>1.2351833333333333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D9-4D8A-8F8D-DEC5126C4C95}"/>
            </c:ext>
          </c:extLst>
        </c:ser>
        <c:ser>
          <c:idx val="0"/>
          <c:order val="2"/>
          <c:tx>
            <c:strRef>
              <c:f>'VFAs concentration'!$I$5</c:f>
              <c:strCache>
                <c:ptCount val="1"/>
                <c:pt idx="0">
                  <c:v>Valerate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x"/>
            <c:size val="12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'VFAs concentration'!$J$11:$O$11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5.6789083458002698E-4</c:v>
                  </c:pt>
                  <c:pt idx="3">
                    <c:v>1.6484841521834529E-3</c:v>
                  </c:pt>
                  <c:pt idx="4">
                    <c:v>2.6350205565295565E-3</c:v>
                  </c:pt>
                  <c:pt idx="5">
                    <c:v>3.253203549323862E-4</c:v>
                  </c:pt>
                </c:numCache>
                <c:extLst xmlns:c15="http://schemas.microsoft.com/office/drawing/2012/chart"/>
              </c:numRef>
            </c:plus>
            <c:minus>
              <c:numRef>
                <c:f>'VFAs concentration'!$J$11:$O$11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5.6789083458002698E-4</c:v>
                  </c:pt>
                  <c:pt idx="3">
                    <c:v>1.6484841521834529E-3</c:v>
                  </c:pt>
                  <c:pt idx="4">
                    <c:v>2.6350205565295565E-3</c:v>
                  </c:pt>
                  <c:pt idx="5">
                    <c:v>3.253203549323862E-4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'VFAs concentration'!$J$2:$O$2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xVal>
          <c:yVal>
            <c:numRef>
              <c:f>'VFAs concentration'!$J$5:$O$5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1.5299999999999999E-2</c:v>
                </c:pt>
                <c:pt idx="3">
                  <c:v>1.6050000000000002E-2</c:v>
                </c:pt>
                <c:pt idx="4">
                  <c:v>1.5533333333333335E-2</c:v>
                </c:pt>
                <c:pt idx="5">
                  <c:v>1.6816666666666667E-2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DD9-4D8A-8F8D-DEC5126C4C95}"/>
            </c:ext>
          </c:extLst>
        </c:ser>
        <c:ser>
          <c:idx val="3"/>
          <c:order val="3"/>
          <c:tx>
            <c:strRef>
              <c:f>'VFAs concentration'!$I$6</c:f>
              <c:strCache>
                <c:ptCount val="1"/>
                <c:pt idx="0">
                  <c:v>Caproate</c:v>
                </c:pt>
              </c:strCache>
            </c:strRef>
          </c:tx>
          <c:spPr>
            <a:ln w="317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rgbClr val="7030A0"/>
              </a:solidFill>
              <a:ln w="9525">
                <a:solidFill>
                  <a:srgbClr val="7030A0">
                    <a:alpha val="99000"/>
                  </a:srgb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'VFAs concentration'!$J$12:$O$12</c:f>
                <c:numCache>
                  <c:formatCode>General</c:formatCode>
                  <c:ptCount val="6"/>
                  <c:pt idx="0">
                    <c:v>2.5516334637508838E-3</c:v>
                  </c:pt>
                  <c:pt idx="1">
                    <c:v>2.9352739792621297E-3</c:v>
                  </c:pt>
                  <c:pt idx="2">
                    <c:v>4.3108390521258752E-4</c:v>
                  </c:pt>
                  <c:pt idx="3">
                    <c:v>2.2961925006410072E-3</c:v>
                  </c:pt>
                  <c:pt idx="4">
                    <c:v>3.760762334066504E-3</c:v>
                  </c:pt>
                  <c:pt idx="5">
                    <c:v>4.1633319989322595E-4</c:v>
                  </c:pt>
                </c:numCache>
              </c:numRef>
            </c:plus>
            <c:minus>
              <c:numRef>
                <c:f>'VFAs concentration'!$J$12:$O$12</c:f>
                <c:numCache>
                  <c:formatCode>General</c:formatCode>
                  <c:ptCount val="6"/>
                  <c:pt idx="0">
                    <c:v>2.5516334637508838E-3</c:v>
                  </c:pt>
                  <c:pt idx="1">
                    <c:v>2.9352739792621297E-3</c:v>
                  </c:pt>
                  <c:pt idx="2">
                    <c:v>4.3108390521258752E-4</c:v>
                  </c:pt>
                  <c:pt idx="3">
                    <c:v>2.2961925006410072E-3</c:v>
                  </c:pt>
                  <c:pt idx="4">
                    <c:v>3.760762334066504E-3</c:v>
                  </c:pt>
                  <c:pt idx="5">
                    <c:v>4.1633319989322595E-4</c:v>
                  </c:pt>
                </c:numCache>
              </c:numRef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'VFAs concentration'!$J$2:$O$2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xVal>
          <c:yVal>
            <c:numRef>
              <c:f>'VFAs concentration'!$J$6:$O$6</c:f>
              <c:numCache>
                <c:formatCode>General</c:formatCode>
                <c:ptCount val="6"/>
                <c:pt idx="0">
                  <c:v>2.2616666666666663E-2</c:v>
                </c:pt>
                <c:pt idx="1">
                  <c:v>2.2983333333333331E-2</c:v>
                </c:pt>
                <c:pt idx="2">
                  <c:v>2.3616666666666664E-2</c:v>
                </c:pt>
                <c:pt idx="3">
                  <c:v>2.3099999999999999E-2</c:v>
                </c:pt>
                <c:pt idx="4">
                  <c:v>2.2066666666666665E-2</c:v>
                </c:pt>
                <c:pt idx="5">
                  <c:v>2.2983333333333338E-2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D9-4D8A-8F8D-DEC5126C4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821096"/>
        <c:axId val="300821424"/>
        <c:extLst/>
      </c:scatterChart>
      <c:valAx>
        <c:axId val="300821096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 </a:t>
                </a:r>
              </a:p>
            </c:rich>
          </c:tx>
          <c:layout>
            <c:manualLayout>
              <c:xMode val="edge"/>
              <c:yMode val="edge"/>
              <c:x val="0.47885367421352659"/>
              <c:y val="0.846988079978374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0821424"/>
        <c:crosses val="autoZero"/>
        <c:crossBetween val="midCat"/>
        <c:majorUnit val="2"/>
      </c:valAx>
      <c:valAx>
        <c:axId val="300821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Concentration (g/L) </a:t>
                </a:r>
              </a:p>
            </c:rich>
          </c:tx>
          <c:layout>
            <c:manualLayout>
              <c:xMode val="edge"/>
              <c:yMode val="edge"/>
              <c:x val="9.0854340695418652E-3"/>
              <c:y val="0.205164935778376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0821096"/>
        <c:crossesAt val="0"/>
        <c:crossBetween val="midCat"/>
      </c:valAx>
      <c:spPr>
        <a:noFill/>
        <a:ln w="25400" cmpd="sng">
          <a:solidFill>
            <a:schemeClr val="tx1"/>
          </a:solidFill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8.2005001144070416E-2"/>
          <c:y val="0.91731341721819637"/>
          <c:w val="0.8319984479961291"/>
          <c:h val="8.26865827818034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accent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chemeClr val="accent2">
                    <a:lumMod val="75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Fermentation</a:t>
            </a:r>
            <a:endParaRPr lang="en-US" sz="1100" b="1">
              <a:solidFill>
                <a:schemeClr val="accent2">
                  <a:lumMod val="7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46511051926892"/>
          <c:y val="0.124745231846019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721934369602762E-2"/>
          <c:y val="9.957672790901137E-2"/>
          <c:w val="0.74784110535405868"/>
          <c:h val="0.66555485564304462"/>
        </c:manualLayout>
      </c:layout>
      <c:scatterChart>
        <c:scatterStyle val="lineMarker"/>
        <c:varyColors val="0"/>
        <c:ser>
          <c:idx val="0"/>
          <c:order val="0"/>
          <c:tx>
            <c:strRef>
              <c:f>Temperature!$B$7</c:f>
              <c:strCache>
                <c:ptCount val="1"/>
                <c:pt idx="0">
                  <c:v>temperature</c:v>
                </c:pt>
              </c:strCache>
            </c:strRef>
          </c:tx>
          <c:spPr>
            <a:ln w="2540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diamond"/>
            <c:size val="12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Temperature!$C$6:$H$6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xVal>
          <c:yVal>
            <c:numRef>
              <c:f>Temperature!$C$7:$H$7</c:f>
              <c:numCache>
                <c:formatCode>General</c:formatCode>
                <c:ptCount val="6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6D-482C-8195-565FE4019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066200"/>
        <c:axId val="795072432"/>
      </c:scatterChart>
      <c:valAx>
        <c:axId val="795066200"/>
        <c:scaling>
          <c:orientation val="minMax"/>
          <c:max val="1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accent2">
                        <a:lumMod val="7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layout>
            <c:manualLayout>
              <c:xMode val="edge"/>
              <c:yMode val="edge"/>
              <c:x val="0.30709504692743583"/>
              <c:y val="0.846746281714785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solidFill>
            <a:sysClr val="window" lastClr="FFFFFF"/>
          </a:solidFill>
          <a:ln w="19050" cap="flat" cmpd="sng" algn="ctr">
            <a:solidFill>
              <a:schemeClr val="accent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accent2">
                    <a:lumMod val="7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95072432"/>
        <c:crosses val="autoZero"/>
        <c:crossBetween val="midCat"/>
        <c:majorUnit val="2"/>
      </c:valAx>
      <c:valAx>
        <c:axId val="795072432"/>
        <c:scaling>
          <c:orientation val="minMax"/>
          <c:max val="13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crossAx val="795066200"/>
        <c:crosses val="autoZero"/>
        <c:crossBetween val="midCat"/>
        <c:majorUnit val="40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28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</a:t>
            </a:r>
          </a:p>
        </c:rich>
      </c:tx>
      <c:layout>
        <c:manualLayout>
          <c:xMode val="edge"/>
          <c:yMode val="edge"/>
          <c:x val="1.4391128564696313E-4"/>
          <c:y val="2.17573561773605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4918050501522"/>
          <c:y val="9.4596949486610085E-2"/>
          <c:w val="0.74515721309529348"/>
          <c:h val="0.662846096171962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'convert VFAs to SCOD'!$D$4</c:f>
              <c:strCache>
                <c:ptCount val="1"/>
                <c:pt idx="0">
                  <c:v>Acetate</c:v>
                </c:pt>
              </c:strCache>
            </c:strRef>
          </c:tx>
          <c:spPr>
            <a:pattFill prst="dkUpDiag">
              <a:fgClr>
                <a:schemeClr val="accent5"/>
              </a:fgClr>
              <a:bgClr>
                <a:schemeClr val="bg1"/>
              </a:bgClr>
            </a:pattFill>
            <a:ln w="19050">
              <a:solidFill>
                <a:schemeClr val="accent5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'convert VFAs to SCOD'!$E$12:$J$12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6.4900647945176207E-2</c:v>
                  </c:pt>
                  <c:pt idx="2">
                    <c:v>0.13463116979912731</c:v>
                  </c:pt>
                  <c:pt idx="3">
                    <c:v>0.24657477399436206</c:v>
                  </c:pt>
                  <c:pt idx="4">
                    <c:v>0.3140833387871817</c:v>
                  </c:pt>
                  <c:pt idx="5">
                    <c:v>0.14438719631345176</c:v>
                  </c:pt>
                </c:numCache>
              </c:numRef>
            </c:plus>
            <c:minus>
              <c:numRef>
                <c:f>'convert VFAs to SCOD'!$E$12:$J$12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6.4900647945176207E-2</c:v>
                  </c:pt>
                  <c:pt idx="2">
                    <c:v>0.13463116979912731</c:v>
                  </c:pt>
                  <c:pt idx="3">
                    <c:v>0.24657477399436206</c:v>
                  </c:pt>
                  <c:pt idx="4">
                    <c:v>0.3140833387871817</c:v>
                  </c:pt>
                  <c:pt idx="5">
                    <c:v>0.14438719631345176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cat>
            <c:numRef>
              <c:f>'convert VFAs to SCOD'!$E$3:$J$3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SCOD'!$E$4:$J$4</c:f>
              <c:numCache>
                <c:formatCode>General</c:formatCode>
                <c:ptCount val="6"/>
                <c:pt idx="0">
                  <c:v>0</c:v>
                </c:pt>
                <c:pt idx="1">
                  <c:v>0.19960888888888886</c:v>
                </c:pt>
                <c:pt idx="2">
                  <c:v>1.8241244444444444</c:v>
                </c:pt>
                <c:pt idx="3">
                  <c:v>1.8419911111111109</c:v>
                </c:pt>
                <c:pt idx="4">
                  <c:v>1.7696888888888889</c:v>
                </c:pt>
                <c:pt idx="5">
                  <c:v>1.9231644444444445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B2-4868-BCB1-DB51ADB206BF}"/>
            </c:ext>
          </c:extLst>
        </c:ser>
        <c:ser>
          <c:idx val="2"/>
          <c:order val="1"/>
          <c:tx>
            <c:strRef>
              <c:f>'convert VFAs to SCOD'!$D$5</c:f>
              <c:strCache>
                <c:ptCount val="1"/>
                <c:pt idx="0">
                  <c:v>Butyrate</c:v>
                </c:pt>
              </c:strCache>
            </c:strRef>
          </c:tx>
          <c:spPr>
            <a:pattFill prst="dkDnDiag">
              <a:fgClr>
                <a:srgbClr val="A50021"/>
              </a:fgClr>
              <a:bgClr>
                <a:schemeClr val="bg1"/>
              </a:bgClr>
            </a:pattFill>
            <a:ln w="19050">
              <a:solidFill>
                <a:srgbClr val="A5002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'convert VFAs to SCOD'!$E$13:$J$13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0.23146269237488892</c:v>
                  </c:pt>
                  <c:pt idx="2">
                    <c:v>0.1021756845996933</c:v>
                  </c:pt>
                  <c:pt idx="3">
                    <c:v>0.17170277509465764</c:v>
                  </c:pt>
                  <c:pt idx="4">
                    <c:v>0.25810589472648898</c:v>
                  </c:pt>
                  <c:pt idx="5">
                    <c:v>4.856131281100623E-2</c:v>
                  </c:pt>
                </c:numCache>
              </c:numRef>
            </c:plus>
            <c:minus>
              <c:numRef>
                <c:f>'convert VFAs to SCOD'!$E$13:$J$13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0.23146269237488892</c:v>
                  </c:pt>
                  <c:pt idx="2">
                    <c:v>0.1021756845996933</c:v>
                  </c:pt>
                  <c:pt idx="3">
                    <c:v>0.17170277509465764</c:v>
                  </c:pt>
                  <c:pt idx="4">
                    <c:v>0.25810589472648898</c:v>
                  </c:pt>
                  <c:pt idx="5">
                    <c:v>4.856131281100623E-2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A50021"/>
                </a:solidFill>
                <a:round/>
              </a:ln>
              <a:effectLst/>
            </c:spPr>
          </c:errBars>
          <c:cat>
            <c:numRef>
              <c:f>'convert VFAs to SCOD'!$E$3:$J$3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SCOD'!$E$5:$J$5</c:f>
              <c:numCache>
                <c:formatCode>General</c:formatCode>
                <c:ptCount val="6"/>
                <c:pt idx="0">
                  <c:v>0</c:v>
                </c:pt>
                <c:pt idx="1">
                  <c:v>0.45621212121212124</c:v>
                </c:pt>
                <c:pt idx="2">
                  <c:v>2.1847878787878785</c:v>
                </c:pt>
                <c:pt idx="3">
                  <c:v>2.1541818181818178</c:v>
                </c:pt>
                <c:pt idx="4">
                  <c:v>2.0626363636363636</c:v>
                </c:pt>
                <c:pt idx="5">
                  <c:v>2.2457878787878784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B2-4868-BCB1-DB51ADB206BF}"/>
            </c:ext>
          </c:extLst>
        </c:ser>
        <c:ser>
          <c:idx val="3"/>
          <c:order val="2"/>
          <c:tx>
            <c:strRef>
              <c:f>'convert VFAs to SCOD'!$D$6</c:f>
              <c:strCache>
                <c:ptCount val="1"/>
                <c:pt idx="0">
                  <c:v>Valerate</c:v>
                </c:pt>
              </c:strCache>
            </c:strRef>
          </c:tx>
          <c:spPr>
            <a:pattFill prst="dkUpDiag">
              <a:fgClr>
                <a:srgbClr val="808000"/>
              </a:fgClr>
              <a:bgClr>
                <a:schemeClr val="bg1"/>
              </a:bgClr>
            </a:pattFill>
            <a:ln w="19050">
              <a:solidFill>
                <a:srgbClr val="808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'convert VFAs to SCOD'!$E$14:$J$14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1.1580518979671149E-3</c:v>
                  </c:pt>
                  <c:pt idx="3">
                    <c:v>3.3616147417074313E-3</c:v>
                  </c:pt>
                  <c:pt idx="4">
                    <c:v>5.373375252530857E-3</c:v>
                  </c:pt>
                  <c:pt idx="5">
                    <c:v>6.6339837084251787E-4</c:v>
                  </c:pt>
                </c:numCache>
              </c:numRef>
            </c:plus>
            <c:minus>
              <c:numRef>
                <c:f>'convert VFAs to SCOD'!$E$14:$J$14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1.1580518979671149E-3</c:v>
                  </c:pt>
                  <c:pt idx="3">
                    <c:v>3.3616147417074313E-3</c:v>
                  </c:pt>
                  <c:pt idx="4">
                    <c:v>5.373375252530857E-3</c:v>
                  </c:pt>
                  <c:pt idx="5">
                    <c:v>6.6339837084251787E-4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'convert VFAs to SCOD'!$E$3:$J$3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SCOD'!$E$6:$J$6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3.1199999999999995E-2</c:v>
                </c:pt>
                <c:pt idx="3">
                  <c:v>3.2729411764705882E-2</c:v>
                </c:pt>
                <c:pt idx="4">
                  <c:v>3.167581699346405E-2</c:v>
                </c:pt>
                <c:pt idx="5">
                  <c:v>3.4292810457516337E-2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B2-4868-BCB1-DB51ADB206BF}"/>
            </c:ext>
          </c:extLst>
        </c:ser>
        <c:ser>
          <c:idx val="4"/>
          <c:order val="3"/>
          <c:tx>
            <c:strRef>
              <c:f>'convert VFAs to SCOD'!$D$7</c:f>
              <c:strCache>
                <c:ptCount val="1"/>
                <c:pt idx="0">
                  <c:v>Caproate</c:v>
                </c:pt>
              </c:strCache>
            </c:strRef>
          </c:tx>
          <c:spPr>
            <a:pattFill prst="dkUpDiag">
              <a:fgClr>
                <a:schemeClr val="accent2"/>
              </a:fgClr>
              <a:bgClr>
                <a:schemeClr val="bg1"/>
              </a:bgClr>
            </a:pattFill>
            <a:ln w="19050">
              <a:solidFill>
                <a:schemeClr val="accent2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'convert VFAs to SCOD'!$E$15:$J$15</c:f>
                <c:numCache>
                  <c:formatCode>General</c:formatCode>
                  <c:ptCount val="6"/>
                  <c:pt idx="0">
                    <c:v>5.6311910924157415E-3</c:v>
                  </c:pt>
                  <c:pt idx="1">
                    <c:v>6.4778460231991837E-3</c:v>
                  </c:pt>
                  <c:pt idx="2">
                    <c:v>9.5135758391743167E-4</c:v>
                  </c:pt>
                  <c:pt idx="3">
                    <c:v>5.0674593117594645E-3</c:v>
                  </c:pt>
                  <c:pt idx="4">
                    <c:v>8.2996134269053921E-3</c:v>
                  </c:pt>
                  <c:pt idx="5">
                    <c:v>9.1880430321263898E-4</c:v>
                  </c:pt>
                </c:numCache>
              </c:numRef>
            </c:plus>
            <c:minus>
              <c:numRef>
                <c:f>'convert VFAs to SCOD'!$E$15:$J$15</c:f>
                <c:numCache>
                  <c:formatCode>General</c:formatCode>
                  <c:ptCount val="6"/>
                  <c:pt idx="0">
                    <c:v>5.6311910924157415E-3</c:v>
                  </c:pt>
                  <c:pt idx="1">
                    <c:v>6.4778460231991837E-3</c:v>
                  </c:pt>
                  <c:pt idx="2">
                    <c:v>9.5135758391743167E-4</c:v>
                  </c:pt>
                  <c:pt idx="3">
                    <c:v>5.0674593117594645E-3</c:v>
                  </c:pt>
                  <c:pt idx="4">
                    <c:v>8.2996134269053921E-3</c:v>
                  </c:pt>
                  <c:pt idx="5">
                    <c:v>9.1880430321263898E-4</c:v>
                  </c:pt>
                </c:numCache>
              </c:numRef>
            </c:minus>
            <c:spPr>
              <a:noFill/>
              <a:ln w="6350" cap="flat" cmpd="sng" algn="ctr">
                <a:solidFill>
                  <a:srgbClr val="ED7D31"/>
                </a:solidFill>
                <a:round/>
              </a:ln>
              <a:effectLst/>
            </c:spPr>
          </c:errBars>
          <c:cat>
            <c:numRef>
              <c:f>'convert VFAs to SCOD'!$E$3:$J$3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SCOD'!$E$7:$J$7</c:f>
              <c:numCache>
                <c:formatCode>General</c:formatCode>
                <c:ptCount val="6"/>
                <c:pt idx="0">
                  <c:v>4.9912643678160916E-2</c:v>
                </c:pt>
                <c:pt idx="1">
                  <c:v>5.0721839080459769E-2</c:v>
                </c:pt>
                <c:pt idx="2">
                  <c:v>5.2119540229885054E-2</c:v>
                </c:pt>
                <c:pt idx="3">
                  <c:v>5.0979310344827583E-2</c:v>
                </c:pt>
                <c:pt idx="4">
                  <c:v>4.8698850574712647E-2</c:v>
                </c:pt>
                <c:pt idx="5">
                  <c:v>5.0721839080459775E-2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B2-4868-BCB1-DB51ADB20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96337416"/>
        <c:axId val="596340040"/>
      </c:barChart>
      <c:lineChart>
        <c:grouping val="standard"/>
        <c:varyColors val="0"/>
        <c:ser>
          <c:idx val="5"/>
          <c:order val="4"/>
          <c:tx>
            <c:strRef>
              <c:f>'convert VFAs to SCOD'!$D$8</c:f>
              <c:strCache>
                <c:ptCount val="1"/>
                <c:pt idx="0">
                  <c:v>total SCOD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'convert VFAs to SCOD'!$E$16:$J$16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'convert VFAs to SCOD'!$E$16:$J$16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cat>
            <c:numRef>
              <c:f>'convert VFAs to SCOD'!$E$3:$J$3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SCOD'!$E$8:$J$8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4B2-4868-BCB1-DB51ADB20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6337416"/>
        <c:axId val="596340040"/>
      </c:lineChart>
      <c:lineChart>
        <c:grouping val="standard"/>
        <c:varyColors val="0"/>
        <c:ser>
          <c:idx val="6"/>
          <c:order val="5"/>
          <c:tx>
            <c:strRef>
              <c:f>'convert VFAs to SCOD'!$D$9</c:f>
              <c:strCache>
                <c:ptCount val="1"/>
                <c:pt idx="0">
                  <c:v>pH</c:v>
                </c:pt>
              </c:strCache>
            </c:strRef>
          </c:tx>
          <c:spPr>
            <a:ln w="317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circle"/>
            <c:size val="12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'convert VFAs to SCOD'!$E$17:$J$17</c:f>
                <c:numCache>
                  <c:formatCode>General</c:formatCode>
                  <c:ptCount val="6"/>
                  <c:pt idx="0">
                    <c:v>2.0816659994661382E-2</c:v>
                  </c:pt>
                  <c:pt idx="1">
                    <c:v>2.6457513110645845E-2</c:v>
                  </c:pt>
                  <c:pt idx="2">
                    <c:v>0.12096831541082681</c:v>
                  </c:pt>
                  <c:pt idx="3">
                    <c:v>9.0184995056457731E-2</c:v>
                  </c:pt>
                  <c:pt idx="4">
                    <c:v>0.10263202878893783</c:v>
                  </c:pt>
                  <c:pt idx="5">
                    <c:v>9.0737717258774955E-2</c:v>
                  </c:pt>
                </c:numCache>
              </c:numRef>
            </c:plus>
            <c:minus>
              <c:numRef>
                <c:f>'convert VFAs to SCOD'!$E$17:$J$17</c:f>
                <c:numCache>
                  <c:formatCode>General</c:formatCode>
                  <c:ptCount val="6"/>
                  <c:pt idx="0">
                    <c:v>2.0816659994661382E-2</c:v>
                  </c:pt>
                  <c:pt idx="1">
                    <c:v>2.6457513110645845E-2</c:v>
                  </c:pt>
                  <c:pt idx="2">
                    <c:v>0.12096831541082681</c:v>
                  </c:pt>
                  <c:pt idx="3">
                    <c:v>9.0184995056457731E-2</c:v>
                  </c:pt>
                  <c:pt idx="4">
                    <c:v>0.10263202878893783</c:v>
                  </c:pt>
                  <c:pt idx="5">
                    <c:v>9.0737717258774955E-2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00B050"/>
                </a:solidFill>
                <a:round/>
              </a:ln>
              <a:effectLst/>
            </c:spPr>
          </c:errBars>
          <c:cat>
            <c:numRef>
              <c:f>'convert VFAs to SCOD'!$E$3:$J$3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SCOD'!$E$9:$J$9</c:f>
              <c:numCache>
                <c:formatCode>0.00</c:formatCode>
                <c:ptCount val="6"/>
                <c:pt idx="0">
                  <c:v>7.0266666666666664</c:v>
                </c:pt>
                <c:pt idx="1">
                  <c:v>6.69</c:v>
                </c:pt>
                <c:pt idx="2">
                  <c:v>6.1233333333333322</c:v>
                </c:pt>
                <c:pt idx="3">
                  <c:v>6.1166666666666671</c:v>
                </c:pt>
                <c:pt idx="4">
                  <c:v>6.1266666666666678</c:v>
                </c:pt>
                <c:pt idx="5">
                  <c:v>6.1033333333333326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4B2-4868-BCB1-DB51ADB20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681280"/>
        <c:axId val="595585648"/>
      </c:lineChart>
      <c:catAx>
        <c:axId val="596337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layout>
            <c:manualLayout>
              <c:xMode val="edge"/>
              <c:yMode val="edge"/>
              <c:x val="0.41739159558180228"/>
              <c:y val="0.841733260165192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6340040"/>
        <c:crosses val="autoZero"/>
        <c:auto val="1"/>
        <c:lblAlgn val="ctr"/>
        <c:lblOffset val="100"/>
        <c:noMultiLvlLbl val="0"/>
      </c:catAx>
      <c:valAx>
        <c:axId val="596340040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SCOD (g COD/L)</a:t>
                </a:r>
              </a:p>
            </c:rich>
          </c:tx>
          <c:layout>
            <c:manualLayout>
              <c:xMode val="edge"/>
              <c:yMode val="edge"/>
              <c:x val="1.0388117941952293E-3"/>
              <c:y val="0.231970230794706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6337416"/>
        <c:crosses val="autoZero"/>
        <c:crossBetween val="between"/>
        <c:majorUnit val="1"/>
      </c:valAx>
      <c:valAx>
        <c:axId val="595585648"/>
        <c:scaling>
          <c:orientation val="minMax"/>
          <c:max val="7.1"/>
          <c:min val="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rgbClr val="00B05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400" b="1">
                    <a:solidFill>
                      <a:srgbClr val="00B05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pH</a:t>
                </a:r>
              </a:p>
            </c:rich>
          </c:tx>
          <c:layout>
            <c:manualLayout>
              <c:xMode val="edge"/>
              <c:yMode val="edge"/>
              <c:x val="0.94711953943333915"/>
              <c:y val="0.40314876563826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rgbClr val="00B05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25400">
            <a:solidFill>
              <a:srgbClr val="00B05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rgbClr val="00B05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67681280"/>
        <c:crosses val="max"/>
        <c:crossBetween val="between"/>
        <c:majorUnit val="0.5"/>
      </c:valAx>
      <c:catAx>
        <c:axId val="667681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5585648"/>
        <c:crosses val="autoZero"/>
        <c:auto val="1"/>
        <c:lblAlgn val="ctr"/>
        <c:lblOffset val="100"/>
        <c:noMultiLvlLbl val="0"/>
      </c:cat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"/>
          <c:y val="0.91370335141746817"/>
          <c:w val="1"/>
          <c:h val="8.62966485825318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B</a:t>
            </a:r>
          </a:p>
        </c:rich>
      </c:tx>
      <c:layout>
        <c:manualLayout>
          <c:xMode val="edge"/>
          <c:yMode val="edge"/>
          <c:x val="7.6818783086986708E-4"/>
          <c:y val="2.4071870429750959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71533390915952"/>
          <c:y val="9.2380257293008111E-2"/>
          <c:w val="0.74371742908368488"/>
          <c:h val="0.66273160877655513"/>
        </c:manualLayout>
      </c:layout>
      <c:lineChart>
        <c:grouping val="standard"/>
        <c:varyColors val="0"/>
        <c:ser>
          <c:idx val="0"/>
          <c:order val="0"/>
          <c:tx>
            <c:strRef>
              <c:f>'convert VFAs to SCOD'!$P$6</c:f>
              <c:strCache>
                <c:ptCount val="1"/>
                <c:pt idx="0">
                  <c:v>Acetate</c:v>
                </c:pt>
              </c:strCache>
            </c:strRef>
          </c:tx>
          <c:spPr>
            <a:ln w="19050" cap="rnd">
              <a:solidFill>
                <a:srgbClr val="5B9BD5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5B9BD5"/>
              </a:solidFill>
              <a:ln w="9525">
                <a:solidFill>
                  <a:srgbClr val="5B9BD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'convert VFAs to SCOD'!$Q$14:$V$14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'convert VFAs to SCOD'!$Q$14:$V$14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5B9BD5"/>
                </a:solidFill>
                <a:round/>
              </a:ln>
              <a:effectLst/>
            </c:spPr>
          </c:errBars>
          <c:cat>
            <c:numRef>
              <c:f>'convert VFAs to SCOD'!$Q$3:$V$3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SCOD'!$Q$6:$V$6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98-47B4-B022-5C0B47171493}"/>
            </c:ext>
          </c:extLst>
        </c:ser>
        <c:ser>
          <c:idx val="1"/>
          <c:order val="1"/>
          <c:tx>
            <c:strRef>
              <c:f>'convert VFAs to SCOD'!$P$7</c:f>
              <c:strCache>
                <c:ptCount val="1"/>
                <c:pt idx="0">
                  <c:v>Butyrate</c:v>
                </c:pt>
              </c:strCache>
            </c:strRef>
          </c:tx>
          <c:spPr>
            <a:ln w="19050" cap="rnd">
              <a:solidFill>
                <a:srgbClr val="A5002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A50021"/>
              </a:solidFill>
              <a:ln w="9525">
                <a:solidFill>
                  <a:srgbClr val="A50021"/>
                </a:solidFill>
              </a:ln>
              <a:effectLst/>
            </c:spPr>
          </c:marker>
          <c:cat>
            <c:numRef>
              <c:f>'convert VFAs to SCOD'!$Q$3:$V$3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SCOD'!$Q$7:$V$7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98-47B4-B022-5C0B47171493}"/>
            </c:ext>
          </c:extLst>
        </c:ser>
        <c:ser>
          <c:idx val="2"/>
          <c:order val="2"/>
          <c:tx>
            <c:strRef>
              <c:f>'convert VFAs to SCOD'!$P$8</c:f>
              <c:strCache>
                <c:ptCount val="1"/>
                <c:pt idx="0">
                  <c:v>Valerate</c:v>
                </c:pt>
              </c:strCache>
            </c:strRef>
          </c:tx>
          <c:spPr>
            <a:ln w="19050" cap="rnd">
              <a:solidFill>
                <a:srgbClr val="808000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rgbClr val="808000"/>
              </a:solidFill>
              <a:ln w="9525">
                <a:solidFill>
                  <a:srgbClr val="808000"/>
                </a:solidFill>
              </a:ln>
              <a:effectLst/>
            </c:spPr>
          </c:marker>
          <c:cat>
            <c:numRef>
              <c:f>'convert VFAs to SCOD'!$Q$3:$V$3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SCOD'!$Q$8:$V$8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98-47B4-B022-5C0B47171493}"/>
            </c:ext>
          </c:extLst>
        </c:ser>
        <c:ser>
          <c:idx val="5"/>
          <c:order val="3"/>
          <c:tx>
            <c:strRef>
              <c:f>'convert VFAs to SCOD'!$P$9</c:f>
              <c:strCache>
                <c:ptCount val="1"/>
                <c:pt idx="0">
                  <c:v>Caproate</c:v>
                </c:pt>
              </c:strCache>
            </c:strRef>
          </c:tx>
          <c:spPr>
            <a:ln w="19050" cap="rnd">
              <a:solidFill>
                <a:srgbClr val="ED7D31"/>
              </a:solidFill>
              <a:round/>
            </a:ln>
            <a:effectLst/>
          </c:spPr>
          <c:marker>
            <c:symbol val="x"/>
            <c:size val="8"/>
            <c:spPr>
              <a:solidFill>
                <a:srgbClr val="ED7D31"/>
              </a:solidFill>
              <a:ln w="9525">
                <a:solidFill>
                  <a:srgbClr val="ED7D3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'convert VFAs to SCOD'!$Q$17:$V$17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'convert VFAs to SCOD'!$Q$17:$V$17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ED7D31"/>
                </a:solidFill>
                <a:round/>
              </a:ln>
              <a:effectLst/>
            </c:spPr>
          </c:errBars>
          <c:cat>
            <c:numRef>
              <c:f>'convert VFAs to SCOD'!$Q$3:$V$3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SCOD'!$Q$9:$V$9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298-47B4-B022-5C0B47171493}"/>
            </c:ext>
          </c:extLst>
        </c:ser>
        <c:ser>
          <c:idx val="3"/>
          <c:order val="4"/>
          <c:tx>
            <c:strRef>
              <c:f>'convert VFAs to SCOD'!$P$4</c:f>
              <c:strCache>
                <c:ptCount val="1"/>
                <c:pt idx="0">
                  <c:v>total SCOD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'convert VFAs to SCOD'!$Q$3:$V$3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SCOD'!$Q$4:$V$4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63-42F6-9943-B6F6D0CA7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403824"/>
        <c:axId val="664402512"/>
      </c:lineChart>
      <c:lineChart>
        <c:grouping val="standard"/>
        <c:varyColors val="0"/>
        <c:ser>
          <c:idx val="4"/>
          <c:order val="5"/>
          <c:tx>
            <c:strRef>
              <c:f>'convert VFAs to SCOD'!$P$5</c:f>
              <c:strCache>
                <c:ptCount val="1"/>
                <c:pt idx="0">
                  <c:v>pH</c:v>
                </c:pt>
              </c:strCache>
            </c:strRef>
          </c:tx>
          <c:spPr>
            <a:ln w="317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circle"/>
            <c:size val="12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'convert VFAs to SCOD'!$Q$13:$V$13</c:f>
                <c:numCache>
                  <c:formatCode>General</c:formatCode>
                  <c:ptCount val="6"/>
                  <c:pt idx="0">
                    <c:v>2.5166114784235707E-2</c:v>
                  </c:pt>
                  <c:pt idx="1">
                    <c:v>2.5166114784235766E-2</c:v>
                  </c:pt>
                  <c:pt idx="2">
                    <c:v>2.6457513110645845E-2</c:v>
                  </c:pt>
                  <c:pt idx="3">
                    <c:v>2.3094010767585053E-2</c:v>
                  </c:pt>
                  <c:pt idx="4">
                    <c:v>2.6457513110645845E-2</c:v>
                  </c:pt>
                  <c:pt idx="5">
                    <c:v>1.7320508075688915E-2</c:v>
                  </c:pt>
                </c:numCache>
              </c:numRef>
            </c:plus>
            <c:minus>
              <c:numRef>
                <c:f>'convert VFAs to SCOD'!$Q$13:$V$13</c:f>
                <c:numCache>
                  <c:formatCode>General</c:formatCode>
                  <c:ptCount val="6"/>
                  <c:pt idx="0">
                    <c:v>2.5166114784235707E-2</c:v>
                  </c:pt>
                  <c:pt idx="1">
                    <c:v>2.5166114784235766E-2</c:v>
                  </c:pt>
                  <c:pt idx="2">
                    <c:v>2.6457513110645845E-2</c:v>
                  </c:pt>
                  <c:pt idx="3">
                    <c:v>2.3094010767585053E-2</c:v>
                  </c:pt>
                  <c:pt idx="4">
                    <c:v>2.6457513110645845E-2</c:v>
                  </c:pt>
                  <c:pt idx="5">
                    <c:v>1.7320508075688915E-2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00CC5C"/>
                </a:solidFill>
                <a:round/>
              </a:ln>
              <a:effectLst/>
            </c:spPr>
          </c:errBars>
          <c:cat>
            <c:numRef>
              <c:f>'convert VFAs to SCOD'!$Q$3:$V$3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cat>
          <c:val>
            <c:numRef>
              <c:f>'convert VFAs to SCOD'!$Q$5:$V$5</c:f>
              <c:numCache>
                <c:formatCode>0.00</c:formatCode>
                <c:ptCount val="6"/>
                <c:pt idx="0">
                  <c:v>7.0333333333333323</c:v>
                </c:pt>
                <c:pt idx="1">
                  <c:v>6.6866666666666674</c:v>
                </c:pt>
                <c:pt idx="2">
                  <c:v>6.68</c:v>
                </c:pt>
                <c:pt idx="3">
                  <c:v>6.6733333333333329</c:v>
                </c:pt>
                <c:pt idx="4">
                  <c:v>6.6800000000000006</c:v>
                </c:pt>
                <c:pt idx="5">
                  <c:v>6.6400000000000006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06D-4567-BE0A-1FA2553E8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846040"/>
        <c:axId val="575844400"/>
      </c:lineChart>
      <c:catAx>
        <c:axId val="664403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layout>
            <c:manualLayout>
              <c:xMode val="edge"/>
              <c:yMode val="edge"/>
              <c:x val="0.4166321033715118"/>
              <c:y val="0.841537730953100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64402512"/>
        <c:crosses val="autoZero"/>
        <c:auto val="1"/>
        <c:lblAlgn val="ctr"/>
        <c:lblOffset val="100"/>
        <c:noMultiLvlLbl val="0"/>
      </c:catAx>
      <c:valAx>
        <c:axId val="664402512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SCOD (g COD/L)</a:t>
                </a:r>
              </a:p>
            </c:rich>
          </c:tx>
          <c:layout>
            <c:manualLayout>
              <c:xMode val="edge"/>
              <c:yMode val="edge"/>
              <c:x val="6.9550666518154096E-4"/>
              <c:y val="0.230358017539973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64403824"/>
        <c:crosses val="autoZero"/>
        <c:crossBetween val="between"/>
        <c:majorUnit val="1"/>
      </c:valAx>
      <c:valAx>
        <c:axId val="575844400"/>
        <c:scaling>
          <c:orientation val="minMax"/>
          <c:max val="7.1"/>
          <c:min val="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rgbClr val="00B05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pH</a:t>
                </a:r>
              </a:p>
            </c:rich>
          </c:tx>
          <c:layout>
            <c:manualLayout>
              <c:xMode val="edge"/>
              <c:yMode val="edge"/>
              <c:x val="0.94358793582896994"/>
              <c:y val="0.401538538400747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25400">
            <a:solidFill>
              <a:srgbClr val="00B05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rgbClr val="00B05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5846040"/>
        <c:crosses val="max"/>
        <c:crossBetween val="between"/>
        <c:majorUnit val="0.5"/>
      </c:valAx>
      <c:catAx>
        <c:axId val="575846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5844400"/>
        <c:crosses val="autoZero"/>
        <c:auto val="1"/>
        <c:lblAlgn val="ctr"/>
        <c:lblOffset val="100"/>
        <c:noMultiLvlLbl val="0"/>
      </c:catAx>
      <c:spPr>
        <a:noFill/>
        <a:ln w="25400"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8.184783364089851E-2"/>
          <c:y val="0.93142311919733412"/>
          <c:w val="0.89999990479963532"/>
          <c:h val="5.22300194741082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</a:t>
            </a:r>
          </a:p>
        </c:rich>
      </c:tx>
      <c:layout>
        <c:manualLayout>
          <c:xMode val="edge"/>
          <c:yMode val="edge"/>
          <c:x val="2.1763981072769285E-2"/>
          <c:y val="8.111532939210767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32638888888884"/>
          <c:y val="0.10209493364078243"/>
          <c:w val="0.74913754921259845"/>
          <c:h val="0.66664937265537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'Chemical pretreatment'!$A$6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accent1"/>
            </a:solidFill>
            <a:ln w="15875">
              <a:solidFill>
                <a:srgbClr val="00B05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kUpDiag">
                <a:fgClr>
                  <a:srgbClr val="00B050"/>
                </a:fgClr>
                <a:bgClr>
                  <a:schemeClr val="bg1"/>
                </a:bgClr>
              </a:pattFill>
              <a:ln w="15875">
                <a:solidFill>
                  <a:srgbClr val="00B050">
                    <a:alpha val="98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284-4836-855D-79C85D1D21DF}"/>
              </c:ext>
            </c:extLst>
          </c:dPt>
          <c:dPt>
            <c:idx val="1"/>
            <c:invertIfNegative val="0"/>
            <c:bubble3D val="0"/>
            <c:spPr>
              <a:pattFill prst="dkUpDiag">
                <a:fgClr>
                  <a:srgbClr val="C00000"/>
                </a:fgClr>
                <a:bgClr>
                  <a:schemeClr val="bg1"/>
                </a:bgClr>
              </a:pattFill>
              <a:ln w="15875">
                <a:solidFill>
                  <a:srgbClr val="C00000">
                    <a:alpha val="98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284-4836-855D-79C85D1D21DF}"/>
              </c:ext>
            </c:extLst>
          </c:dPt>
          <c:dPt>
            <c:idx val="2"/>
            <c:invertIfNegative val="0"/>
            <c:bubble3D val="0"/>
            <c:spPr>
              <a:pattFill prst="dkUpDiag">
                <a:fgClr>
                  <a:schemeClr val="accent5"/>
                </a:fgClr>
                <a:bgClr>
                  <a:schemeClr val="bg1"/>
                </a:bgClr>
              </a:pattFill>
              <a:ln w="15875">
                <a:solidFill>
                  <a:schemeClr val="accent5">
                    <a:alpha val="98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284-4836-855D-79C85D1D21DF}"/>
              </c:ext>
            </c:extLst>
          </c:dPt>
          <c:errBars>
            <c:errBarType val="both"/>
            <c:errValType val="cust"/>
            <c:noEndCap val="0"/>
            <c:plus>
              <c:numRef>
                <c:f>'Chemical pretreatment'!$B$7:$D$7</c:f>
                <c:numCache>
                  <c:formatCode>General</c:formatCode>
                  <c:ptCount val="3"/>
                  <c:pt idx="0">
                    <c:v>7.529497548530921E-2</c:v>
                  </c:pt>
                  <c:pt idx="1">
                    <c:v>0.11718930554164632</c:v>
                  </c:pt>
                  <c:pt idx="2">
                    <c:v>2.3755701070129111E-2</c:v>
                  </c:pt>
                </c:numCache>
              </c:numRef>
            </c:plus>
            <c:minus>
              <c:numRef>
                <c:f>'Chemical pretreatment'!$B$7:$D$7</c:f>
                <c:numCache>
                  <c:formatCode>General</c:formatCode>
                  <c:ptCount val="3"/>
                  <c:pt idx="0">
                    <c:v>7.529497548530921E-2</c:v>
                  </c:pt>
                  <c:pt idx="1">
                    <c:v>0.11718930554164632</c:v>
                  </c:pt>
                  <c:pt idx="2">
                    <c:v>2.3755701070129111E-2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'Chemical pretreatment'!$B$5:$D$5</c:f>
              <c:strCache>
                <c:ptCount val="3"/>
                <c:pt idx="0">
                  <c:v>acid</c:v>
                </c:pt>
                <c:pt idx="1">
                  <c:v>base</c:v>
                </c:pt>
                <c:pt idx="2">
                  <c:v>control</c:v>
                </c:pt>
              </c:strCache>
            </c:strRef>
          </c:cat>
          <c:val>
            <c:numRef>
              <c:f>'Chemical pretreatment'!$B$6:$D$6</c:f>
              <c:numCache>
                <c:formatCode>General</c:formatCode>
                <c:ptCount val="3"/>
                <c:pt idx="0">
                  <c:v>0.48933333333333329</c:v>
                </c:pt>
                <c:pt idx="1">
                  <c:v>16.306666666666665</c:v>
                </c:pt>
                <c:pt idx="2">
                  <c:v>0.26766666666666666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84-4836-855D-79C85D1D2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3"/>
        <c:axId val="642596048"/>
        <c:axId val="642597688"/>
      </c:barChart>
      <c:catAx>
        <c:axId val="642596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Pretreatment methods</a:t>
                </a:r>
              </a:p>
            </c:rich>
          </c:tx>
          <c:layout>
            <c:manualLayout>
              <c:xMode val="edge"/>
              <c:yMode val="edge"/>
              <c:x val="0.38814468503937005"/>
              <c:y val="0.869010092540429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2597688"/>
        <c:crosses val="autoZero"/>
        <c:auto val="1"/>
        <c:lblAlgn val="ctr"/>
        <c:lblOffset val="100"/>
        <c:noMultiLvlLbl val="0"/>
      </c:catAx>
      <c:valAx>
        <c:axId val="642597688"/>
        <c:scaling>
          <c:orientation val="minMax"/>
          <c:max val="1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SCOD (g/L)</a:t>
                </a:r>
              </a:p>
            </c:rich>
          </c:tx>
          <c:layout>
            <c:manualLayout>
              <c:xMode val="edge"/>
              <c:yMode val="edge"/>
              <c:x val="4.2432606080489939E-2"/>
              <c:y val="0.326320000349373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2596048"/>
        <c:crosses val="autoZero"/>
        <c:crossBetween val="between"/>
        <c:majorUnit val="3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</a:t>
            </a:r>
          </a:p>
        </c:rich>
      </c:tx>
      <c:layout>
        <c:manualLayout>
          <c:xMode val="edge"/>
          <c:yMode val="edge"/>
          <c:x val="7.5489322727331591E-4"/>
          <c:y val="1.440048188382957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5546245757172"/>
          <c:y val="0.10209493391607657"/>
          <c:w val="0.75071581137374299"/>
          <c:h val="0.66664937265537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'Chemical pretreatment'!$A$6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accent1"/>
            </a:solidFill>
            <a:ln w="22225">
              <a:solidFill>
                <a:srgbClr val="00B05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kUpDiag">
                <a:fgClr>
                  <a:srgbClr val="00B050"/>
                </a:fgClr>
                <a:bgClr>
                  <a:schemeClr val="bg1"/>
                </a:bgClr>
              </a:pattFill>
              <a:ln w="22225">
                <a:solidFill>
                  <a:srgbClr val="00B050">
                    <a:alpha val="98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365-4C98-B2D5-5D396F1FFF14}"/>
              </c:ext>
            </c:extLst>
          </c:dPt>
          <c:dPt>
            <c:idx val="1"/>
            <c:invertIfNegative val="0"/>
            <c:bubble3D val="0"/>
            <c:spPr>
              <a:pattFill prst="dkUpDiag">
                <a:fgClr>
                  <a:srgbClr val="002060"/>
                </a:fgClr>
                <a:bgClr>
                  <a:sysClr val="window" lastClr="FFFFFF"/>
                </a:bgClr>
              </a:pattFill>
              <a:ln w="22225">
                <a:solidFill>
                  <a:srgbClr val="002060">
                    <a:alpha val="98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365-4C98-B2D5-5D396F1FFF14}"/>
              </c:ext>
            </c:extLst>
          </c:dPt>
          <c:dPt>
            <c:idx val="2"/>
            <c:invertIfNegative val="0"/>
            <c:bubble3D val="0"/>
            <c:spPr>
              <a:pattFill prst="dkUpDiag">
                <a:fgClr>
                  <a:schemeClr val="accent5"/>
                </a:fgClr>
                <a:bgClr>
                  <a:schemeClr val="bg1"/>
                </a:bgClr>
              </a:pattFill>
              <a:ln w="22225">
                <a:solidFill>
                  <a:srgbClr val="4472C4">
                    <a:alpha val="98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365-4C98-B2D5-5D396F1FFF14}"/>
              </c:ext>
            </c:extLst>
          </c:dPt>
          <c:errBars>
            <c:errBarType val="both"/>
            <c:errValType val="cust"/>
            <c:noEndCap val="0"/>
            <c:plus>
              <c:numRef>
                <c:f>'Chemical pretreatment'!$B$7:$D$7</c:f>
                <c:numCache>
                  <c:formatCode>General</c:formatCode>
                  <c:ptCount val="3"/>
                  <c:pt idx="0">
                    <c:v>7.529497548530921E-2</c:v>
                  </c:pt>
                  <c:pt idx="1">
                    <c:v>0.11718930554164632</c:v>
                  </c:pt>
                  <c:pt idx="2">
                    <c:v>2.3755701070129111E-2</c:v>
                  </c:pt>
                </c:numCache>
              </c:numRef>
            </c:plus>
            <c:minus>
              <c:numRef>
                <c:f>'Chemical pretreatment'!$B$7:$D$7</c:f>
                <c:numCache>
                  <c:formatCode>General</c:formatCode>
                  <c:ptCount val="3"/>
                  <c:pt idx="0">
                    <c:v>7.529497548530921E-2</c:v>
                  </c:pt>
                  <c:pt idx="1">
                    <c:v>0.11718930554164632</c:v>
                  </c:pt>
                  <c:pt idx="2">
                    <c:v>2.3755701070129111E-2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'Chemical pretreatment'!$B$5:$D$5</c:f>
              <c:strCache>
                <c:ptCount val="3"/>
                <c:pt idx="0">
                  <c:v>acid</c:v>
                </c:pt>
                <c:pt idx="1">
                  <c:v>base</c:v>
                </c:pt>
                <c:pt idx="2">
                  <c:v>control</c:v>
                </c:pt>
              </c:strCache>
            </c:strRef>
          </c:cat>
          <c:val>
            <c:numRef>
              <c:f>'Chemical pretreatment'!$B$6:$D$6</c:f>
              <c:numCache>
                <c:formatCode>General</c:formatCode>
                <c:ptCount val="3"/>
                <c:pt idx="0">
                  <c:v>0.48933333333333329</c:v>
                </c:pt>
                <c:pt idx="1">
                  <c:v>16.306666666666665</c:v>
                </c:pt>
                <c:pt idx="2">
                  <c:v>0.26766666666666666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365-4C98-B2D5-5D396F1FF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3"/>
        <c:axId val="642596048"/>
        <c:axId val="642597688"/>
      </c:barChart>
      <c:catAx>
        <c:axId val="642596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Pretreatment methods</a:t>
                </a:r>
              </a:p>
            </c:rich>
          </c:tx>
          <c:layout>
            <c:manualLayout>
              <c:xMode val="edge"/>
              <c:yMode val="edge"/>
              <c:x val="0.29125518931806638"/>
              <c:y val="0.8712338817563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2597688"/>
        <c:crosses val="autoZero"/>
        <c:auto val="1"/>
        <c:lblAlgn val="ctr"/>
        <c:lblOffset val="100"/>
        <c:noMultiLvlLbl val="0"/>
      </c:catAx>
      <c:valAx>
        <c:axId val="642597688"/>
        <c:scaling>
          <c:orientation val="minMax"/>
          <c:max val="1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SCOD (g COD/L)</a:t>
                </a:r>
              </a:p>
            </c:rich>
          </c:tx>
          <c:layout>
            <c:manualLayout>
              <c:xMode val="edge"/>
              <c:yMode val="edge"/>
              <c:x val="7.5282831713444607E-4"/>
              <c:y val="0.217353246061930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2596048"/>
        <c:crosses val="autoZero"/>
        <c:crossBetween val="between"/>
        <c:majorUnit val="3"/>
      </c:valAx>
      <c:spPr>
        <a:noFill/>
        <a:ln w="2540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B</a:t>
            </a:r>
          </a:p>
        </c:rich>
      </c:tx>
      <c:layout>
        <c:manualLayout>
          <c:xMode val="edge"/>
          <c:yMode val="edge"/>
          <c:x val="1.3044284188019476E-3"/>
          <c:y val="6.9371371353786962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85362060137565"/>
          <c:y val="0.10174385820063064"/>
          <c:w val="0.74945692425363752"/>
          <c:h val="0.6692347014958146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'alkaline pretreatment'!$B$15</c:f>
              <c:strCache>
                <c:ptCount val="1"/>
                <c:pt idx="0">
                  <c:v>SCOD</c:v>
                </c:pt>
              </c:strCache>
            </c:strRef>
          </c:tx>
          <c:spPr>
            <a:pattFill prst="dkUpDiag">
              <a:fgClr>
                <a:srgbClr val="C00000"/>
              </a:fgClr>
              <a:bgClr>
                <a:schemeClr val="bg1"/>
              </a:bgClr>
            </a:pattFill>
            <a:ln w="22225">
              <a:solidFill>
                <a:srgbClr val="C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kUpDiag">
                <a:fgClr>
                  <a:srgbClr val="7030A0"/>
                </a:fgClr>
                <a:bgClr>
                  <a:schemeClr val="bg1"/>
                </a:bgClr>
              </a:pattFill>
              <a:ln w="22225">
                <a:solidFill>
                  <a:srgbClr val="7030A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BB-4B52-9AE0-508B97279692}"/>
              </c:ext>
            </c:extLst>
          </c:dPt>
          <c:dPt>
            <c:idx val="1"/>
            <c:invertIfNegative val="0"/>
            <c:bubble3D val="0"/>
            <c:spPr>
              <a:pattFill prst="dkUpDiag">
                <a:fgClr>
                  <a:srgbClr val="002060"/>
                </a:fgClr>
                <a:bgClr>
                  <a:sysClr val="window" lastClr="FFFFFF"/>
                </a:bgClr>
              </a:pattFill>
              <a:ln w="22225">
                <a:solidFill>
                  <a:srgbClr val="00206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BB-4B52-9AE0-508B97279692}"/>
              </c:ext>
            </c:extLst>
          </c:dPt>
          <c:dLbls>
            <c:delete val="1"/>
          </c:dLbls>
          <c:errBars>
            <c:errBarType val="both"/>
            <c:errValType val="cust"/>
            <c:noEndCap val="0"/>
            <c:plus>
              <c:numRef>
                <c:f>'alkaline pretreatment'!$G$15:$H$15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0.11718930554164632</c:v>
                  </c:pt>
                </c:numCache>
              </c:numRef>
            </c:plus>
            <c:minus>
              <c:numRef>
                <c:f>'alkaline pretreatment'!$G$15:$H$15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0.11718930554164632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C00000"/>
                </a:solidFill>
                <a:round/>
              </a:ln>
              <a:effectLst/>
            </c:spPr>
          </c:errBars>
          <c:cat>
            <c:strRef>
              <c:f>'alkaline pretreatment'!$C$13:$D$13</c:f>
              <c:strCache>
                <c:ptCount val="2"/>
                <c:pt idx="0">
                  <c:v>0 h</c:v>
                </c:pt>
                <c:pt idx="1">
                  <c:v>12 h</c:v>
                </c:pt>
              </c:strCache>
            </c:strRef>
          </c:cat>
          <c:val>
            <c:numRef>
              <c:f>'alkaline pretreatment'!$C$15:$D$15</c:f>
              <c:numCache>
                <c:formatCode>General</c:formatCode>
                <c:ptCount val="2"/>
                <c:pt idx="0">
                  <c:v>167.93299999999999</c:v>
                </c:pt>
                <c:pt idx="1">
                  <c:v>16.306666666666665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BB-4B52-9AE0-508B9727969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0"/>
        <c:axId val="892117648"/>
        <c:axId val="892118304"/>
      </c:barChart>
      <c:lineChart>
        <c:grouping val="standard"/>
        <c:varyColors val="0"/>
        <c:ser>
          <c:idx val="0"/>
          <c:order val="0"/>
          <c:tx>
            <c:strRef>
              <c:f>'alkaline pretreatment'!$B$14</c:f>
              <c:strCache>
                <c:ptCount val="1"/>
                <c:pt idx="0">
                  <c:v>pH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'alkaline pretreatment'!$G$14:$H$14</c:f>
                <c:numCache>
                  <c:formatCode>General</c:formatCode>
                  <c:ptCount val="2"/>
                  <c:pt idx="0">
                    <c:v>1.499999999999968E-2</c:v>
                  </c:pt>
                  <c:pt idx="1">
                    <c:v>0.17616280348965066</c:v>
                  </c:pt>
                </c:numCache>
              </c:numRef>
            </c:plus>
            <c:minus>
              <c:numRef>
                <c:f>'alkaline pretreatment'!$G$14:$H$14</c:f>
                <c:numCache>
                  <c:formatCode>General</c:formatCode>
                  <c:ptCount val="2"/>
                  <c:pt idx="0">
                    <c:v>1.499999999999968E-2</c:v>
                  </c:pt>
                  <c:pt idx="1">
                    <c:v>0.17616280348965066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00B050"/>
                </a:solidFill>
                <a:round/>
              </a:ln>
              <a:effectLst/>
            </c:spPr>
          </c:errBars>
          <c:cat>
            <c:strRef>
              <c:f>'alkaline pretreatment'!$C$13:$D$13</c:f>
              <c:strCache>
                <c:ptCount val="2"/>
                <c:pt idx="0">
                  <c:v>0 h</c:v>
                </c:pt>
                <c:pt idx="1">
                  <c:v>12 h</c:v>
                </c:pt>
              </c:strCache>
            </c:strRef>
          </c:cat>
          <c:val>
            <c:numRef>
              <c:f>'alkaline pretreatment'!$C$14:$D$14</c:f>
              <c:numCache>
                <c:formatCode>General</c:formatCode>
                <c:ptCount val="2"/>
                <c:pt idx="0">
                  <c:v>13.024999999999999</c:v>
                </c:pt>
                <c:pt idx="1">
                  <c:v>6.8966666666666656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BB-4B52-9AE0-508B972796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42436536"/>
        <c:axId val="642430304"/>
      </c:lineChart>
      <c:catAx>
        <c:axId val="892117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(h)</a:t>
                </a:r>
              </a:p>
            </c:rich>
          </c:tx>
          <c:layout>
            <c:manualLayout>
              <c:xMode val="edge"/>
              <c:yMode val="edge"/>
              <c:x val="0.42389672689225566"/>
              <c:y val="0.83575409965656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92118304"/>
        <c:crosses val="autoZero"/>
        <c:auto val="1"/>
        <c:lblAlgn val="ctr"/>
        <c:lblOffset val="100"/>
        <c:tickMarkSkip val="1"/>
        <c:noMultiLvlLbl val="0"/>
      </c:catAx>
      <c:valAx>
        <c:axId val="892118304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COD (g COD/L)</a:t>
                </a:r>
              </a:p>
            </c:rich>
          </c:tx>
          <c:layout>
            <c:manualLayout>
              <c:xMode val="edge"/>
              <c:yMode val="edge"/>
              <c:x val="1.2694925214533077E-3"/>
              <c:y val="0.23335763410071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92117648"/>
        <c:crosses val="autoZero"/>
        <c:crossBetween val="between"/>
        <c:majorUnit val="40"/>
      </c:valAx>
      <c:valAx>
        <c:axId val="64243030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rgbClr val="00B05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400" b="1">
                    <a:solidFill>
                      <a:srgbClr val="00B05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pH</a:t>
                </a:r>
              </a:p>
            </c:rich>
          </c:tx>
          <c:layout>
            <c:manualLayout>
              <c:xMode val="edge"/>
              <c:yMode val="edge"/>
              <c:x val="0.94539113516420792"/>
              <c:y val="0.392756673195668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rgbClr val="00B05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rgbClr val="00B05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rgbClr val="00B05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2436536"/>
        <c:crosses val="max"/>
        <c:crossBetween val="between"/>
      </c:valAx>
      <c:catAx>
        <c:axId val="642436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2430304"/>
        <c:crosses val="autoZero"/>
        <c:auto val="1"/>
        <c:lblAlgn val="ctr"/>
        <c:lblOffset val="100"/>
        <c:noMultiLvlLbl val="0"/>
      </c:catAx>
      <c:spPr>
        <a:noFill/>
        <a:ln w="25400">
          <a:solidFill>
            <a:sysClr val="windowText" lastClr="000000"/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3060333169361551"/>
          <c:y val="0.91752079472292736"/>
          <c:w val="0.4698975901656593"/>
          <c:h val="8.0556692519169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B</a:t>
            </a:r>
          </a:p>
        </c:rich>
      </c:tx>
      <c:layout>
        <c:manualLayout>
          <c:xMode val="edge"/>
          <c:yMode val="edge"/>
          <c:x val="1.7045192359804603E-2"/>
          <c:y val="1.40795478935222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20136154855643"/>
          <c:y val="0.1017438831392344"/>
          <c:w val="0.74800374562554683"/>
          <c:h val="0.6670037435110959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'alkaline pretreatment'!$B$15</c:f>
              <c:strCache>
                <c:ptCount val="1"/>
                <c:pt idx="0">
                  <c:v>SCOD</c:v>
                </c:pt>
              </c:strCache>
            </c:strRef>
          </c:tx>
          <c:spPr>
            <a:pattFill prst="dkUpDiag">
              <a:fgClr>
                <a:srgbClr val="C00000"/>
              </a:fgClr>
              <a:bgClr>
                <a:schemeClr val="bg1"/>
              </a:bgClr>
            </a:pattFill>
            <a:ln w="15875">
              <a:solidFill>
                <a:srgbClr val="C00000">
                  <a:alpha val="98000"/>
                </a:srgb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kUpDiag">
                <a:fgClr>
                  <a:srgbClr val="7030A0"/>
                </a:fgClr>
                <a:bgClr>
                  <a:schemeClr val="bg1"/>
                </a:bgClr>
              </a:pattFill>
              <a:ln w="15875">
                <a:solidFill>
                  <a:srgbClr val="7030A0">
                    <a:alpha val="98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455-4570-9426-5060E85B20E4}"/>
              </c:ext>
            </c:extLst>
          </c:dPt>
          <c:dLbls>
            <c:delete val="1"/>
          </c:dLbls>
          <c:errBars>
            <c:errBarType val="both"/>
            <c:errValType val="cust"/>
            <c:noEndCap val="0"/>
            <c:plus>
              <c:numRef>
                <c:f>'alkaline pretreatment'!$G$15:$H$15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0.11718930554164632</c:v>
                  </c:pt>
                </c:numCache>
              </c:numRef>
            </c:plus>
            <c:minus>
              <c:numRef>
                <c:f>'alkaline pretreatment'!$G$15:$H$15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0.11718930554164632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C00000"/>
                </a:solidFill>
                <a:round/>
              </a:ln>
              <a:effectLst/>
            </c:spPr>
          </c:errBars>
          <c:cat>
            <c:strRef>
              <c:f>'alkaline pretreatment'!$C$13:$D$13</c:f>
              <c:strCache>
                <c:ptCount val="2"/>
                <c:pt idx="0">
                  <c:v>0 h</c:v>
                </c:pt>
                <c:pt idx="1">
                  <c:v>12 h</c:v>
                </c:pt>
              </c:strCache>
            </c:strRef>
          </c:cat>
          <c:val>
            <c:numRef>
              <c:f>'alkaline pretreatment'!$C$15:$D$15</c:f>
              <c:numCache>
                <c:formatCode>General</c:formatCode>
                <c:ptCount val="2"/>
                <c:pt idx="0">
                  <c:v>167.93299999999999</c:v>
                </c:pt>
                <c:pt idx="1">
                  <c:v>16.306666666666665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44-44B2-A753-5864576E270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0"/>
        <c:axId val="892117648"/>
        <c:axId val="892118304"/>
      </c:barChart>
      <c:lineChart>
        <c:grouping val="standard"/>
        <c:varyColors val="0"/>
        <c:ser>
          <c:idx val="0"/>
          <c:order val="0"/>
          <c:tx>
            <c:strRef>
              <c:f>'alkaline pretreatment'!$B$14</c:f>
              <c:strCache>
                <c:ptCount val="1"/>
                <c:pt idx="0">
                  <c:v>pH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'alkaline pretreatment'!$G$14:$H$14</c:f>
                <c:numCache>
                  <c:formatCode>General</c:formatCode>
                  <c:ptCount val="2"/>
                  <c:pt idx="0">
                    <c:v>1.499999999999968E-2</c:v>
                  </c:pt>
                  <c:pt idx="1">
                    <c:v>0.17616280348965066</c:v>
                  </c:pt>
                </c:numCache>
              </c:numRef>
            </c:plus>
            <c:minus>
              <c:numRef>
                <c:f>'alkaline pretreatment'!$G$14:$H$14</c:f>
                <c:numCache>
                  <c:formatCode>General</c:formatCode>
                  <c:ptCount val="2"/>
                  <c:pt idx="0">
                    <c:v>1.499999999999968E-2</c:v>
                  </c:pt>
                  <c:pt idx="1">
                    <c:v>0.17616280348965066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00B050"/>
                </a:solidFill>
                <a:round/>
              </a:ln>
              <a:effectLst/>
            </c:spPr>
          </c:errBars>
          <c:cat>
            <c:strRef>
              <c:f>'alkaline pretreatment'!$C$13:$D$13</c:f>
              <c:strCache>
                <c:ptCount val="2"/>
                <c:pt idx="0">
                  <c:v>0 h</c:v>
                </c:pt>
                <c:pt idx="1">
                  <c:v>12 h</c:v>
                </c:pt>
              </c:strCache>
            </c:strRef>
          </c:cat>
          <c:val>
            <c:numRef>
              <c:f>'alkaline pretreatment'!$C$14:$D$14</c:f>
              <c:numCache>
                <c:formatCode>General</c:formatCode>
                <c:ptCount val="2"/>
                <c:pt idx="0">
                  <c:v>13.024999999999999</c:v>
                </c:pt>
                <c:pt idx="1">
                  <c:v>6.8966666666666656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44-44B2-A753-5864576E270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42436536"/>
        <c:axId val="642430304"/>
      </c:lineChart>
      <c:catAx>
        <c:axId val="892117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(h)</a:t>
                </a:r>
              </a:p>
            </c:rich>
          </c:tx>
          <c:layout>
            <c:manualLayout>
              <c:xMode val="edge"/>
              <c:yMode val="edge"/>
              <c:x val="0.43945237314085733"/>
              <c:y val="0.83575406258020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92118304"/>
        <c:crosses val="autoZero"/>
        <c:auto val="1"/>
        <c:lblAlgn val="ctr"/>
        <c:lblOffset val="100"/>
        <c:tickMarkSkip val="1"/>
        <c:noMultiLvlLbl val="0"/>
      </c:catAx>
      <c:valAx>
        <c:axId val="892118304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COD (g/L)</a:t>
                </a:r>
              </a:p>
            </c:rich>
          </c:tx>
          <c:layout>
            <c:manualLayout>
              <c:xMode val="edge"/>
              <c:yMode val="edge"/>
              <c:x val="1.1638779527559054E-3"/>
              <c:y val="0.33598291817634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92117648"/>
        <c:crosses val="autoZero"/>
        <c:crossBetween val="between"/>
        <c:majorUnit val="40"/>
      </c:valAx>
      <c:valAx>
        <c:axId val="64243030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rgbClr val="00B05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rgbClr val="00B05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pH</a:t>
                </a:r>
              </a:p>
            </c:rich>
          </c:tx>
          <c:layout>
            <c:manualLayout>
              <c:xMode val="edge"/>
              <c:yMode val="edge"/>
              <c:x val="0.95450695704779187"/>
              <c:y val="0.450762326312115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rgbClr val="00B05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rgbClr val="00B05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B05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2436536"/>
        <c:crosses val="max"/>
        <c:crossBetween val="between"/>
      </c:valAx>
      <c:catAx>
        <c:axId val="642436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2430304"/>
        <c:crosses val="autoZero"/>
        <c:auto val="1"/>
        <c:lblAlgn val="ctr"/>
        <c:lblOffset val="100"/>
        <c:noMultiLvlLbl val="0"/>
      </c:catAx>
      <c:spPr>
        <a:noFill/>
        <a:ln w="19050">
          <a:solidFill>
            <a:schemeClr val="tx1"/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3060333169361551"/>
          <c:y val="0.90190381980795009"/>
          <c:w val="0.4698975901656593"/>
          <c:h val="9.61735484191305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28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SI-2</a:t>
            </a:r>
          </a:p>
        </c:rich>
      </c:tx>
      <c:layout>
        <c:manualLayout>
          <c:xMode val="edge"/>
          <c:yMode val="edge"/>
          <c:x val="7.7675281689794737E-3"/>
          <c:y val="1.3300079643390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39750903924844"/>
          <c:y val="0.10208928193358723"/>
          <c:w val="0.74737751210830605"/>
          <c:h val="0.664102997771625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'Gas pressure'!$B$18</c:f>
              <c:strCache>
                <c:ptCount val="1"/>
                <c:pt idx="0">
                  <c:v>Fermentation group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'Gas pressure'!$K$18:$P$18</c:f>
                <c:numCache>
                  <c:formatCode>General</c:formatCode>
                  <c:ptCount val="6"/>
                  <c:pt idx="0">
                    <c:v>3.0566866593311978E-2</c:v>
                  </c:pt>
                  <c:pt idx="1">
                    <c:v>2.5000000000000022E-2</c:v>
                  </c:pt>
                  <c:pt idx="2">
                    <c:v>2.7736858750286319E-2</c:v>
                  </c:pt>
                  <c:pt idx="3">
                    <c:v>2.4440403706431166E-2</c:v>
                  </c:pt>
                  <c:pt idx="4">
                    <c:v>2.4027761721253489E-2</c:v>
                  </c:pt>
                  <c:pt idx="5">
                    <c:v>6.1492546973867815E-2</c:v>
                  </c:pt>
                </c:numCache>
              </c:numRef>
            </c:plus>
            <c:minus>
              <c:numRef>
                <c:f>'Gas pressure'!$K$18:$P$18</c:f>
                <c:numCache>
                  <c:formatCode>General</c:formatCode>
                  <c:ptCount val="6"/>
                  <c:pt idx="0">
                    <c:v>3.0566866593311978E-2</c:v>
                  </c:pt>
                  <c:pt idx="1">
                    <c:v>2.5000000000000022E-2</c:v>
                  </c:pt>
                  <c:pt idx="2">
                    <c:v>2.7736858750286319E-2</c:v>
                  </c:pt>
                  <c:pt idx="3">
                    <c:v>2.4440403706431166E-2</c:v>
                  </c:pt>
                  <c:pt idx="4">
                    <c:v>2.4027761721253489E-2</c:v>
                  </c:pt>
                  <c:pt idx="5">
                    <c:v>6.1492546973867815E-2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12700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'Gas pressure'!$C$17:$H$17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xVal>
          <c:yVal>
            <c:numRef>
              <c:f>'Gas pressure'!$C$18:$H$18</c:f>
              <c:numCache>
                <c:formatCode>General</c:formatCode>
                <c:ptCount val="6"/>
                <c:pt idx="0">
                  <c:v>1.2243333333333333</c:v>
                </c:pt>
                <c:pt idx="1">
                  <c:v>1.204</c:v>
                </c:pt>
                <c:pt idx="2">
                  <c:v>1.2306666666666666</c:v>
                </c:pt>
                <c:pt idx="3">
                  <c:v>1.2206666666666666</c:v>
                </c:pt>
                <c:pt idx="4">
                  <c:v>1.1823333333333335</c:v>
                </c:pt>
                <c:pt idx="5">
                  <c:v>1.1376666666666668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95-47BA-A636-A179E7A47AF3}"/>
            </c:ext>
          </c:extLst>
        </c:ser>
        <c:ser>
          <c:idx val="1"/>
          <c:order val="1"/>
          <c:tx>
            <c:strRef>
              <c:f>'Gas pressure'!$B$19</c:f>
              <c:strCache>
                <c:ptCount val="1"/>
                <c:pt idx="0">
                  <c:v>Control group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'Gas pressure'!$K$19:$P$19</c:f>
                <c:numCache>
                  <c:formatCode>General</c:formatCode>
                  <c:ptCount val="6"/>
                  <c:pt idx="0">
                    <c:v>3.9715656022950643E-2</c:v>
                  </c:pt>
                  <c:pt idx="1">
                    <c:v>3.4871191548325423E-2</c:v>
                  </c:pt>
                  <c:pt idx="2">
                    <c:v>3.7541088600802928E-2</c:v>
                  </c:pt>
                  <c:pt idx="3">
                    <c:v>3.5921210076128286E-2</c:v>
                  </c:pt>
                  <c:pt idx="4">
                    <c:v>8.2273932688306545E-2</c:v>
                  </c:pt>
                  <c:pt idx="5">
                    <c:v>7.8847954951285812E-2</c:v>
                  </c:pt>
                </c:numCache>
              </c:numRef>
            </c:plus>
            <c:minus>
              <c:numRef>
                <c:f>'Gas pressure'!$K$19:$P$19</c:f>
                <c:numCache>
                  <c:formatCode>General</c:formatCode>
                  <c:ptCount val="6"/>
                  <c:pt idx="0">
                    <c:v>3.9715656022950643E-2</c:v>
                  </c:pt>
                  <c:pt idx="1">
                    <c:v>3.4871191548325423E-2</c:v>
                  </c:pt>
                  <c:pt idx="2">
                    <c:v>3.7541088600802928E-2</c:v>
                  </c:pt>
                  <c:pt idx="3">
                    <c:v>3.5921210076128286E-2</c:v>
                  </c:pt>
                  <c:pt idx="4">
                    <c:v>8.2273932688306545E-2</c:v>
                  </c:pt>
                  <c:pt idx="5">
                    <c:v>7.8847954951285812E-2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0070C0"/>
                </a:solidFill>
                <a:round/>
              </a:ln>
              <a:effectLst/>
            </c:spPr>
          </c:errBars>
          <c:xVal>
            <c:numRef>
              <c:f>'Gas pressure'!$C$17:$H$17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</c:numCache>
            </c:numRef>
          </c:xVal>
          <c:yVal>
            <c:numRef>
              <c:f>'Gas pressure'!$C$19:$H$19</c:f>
              <c:numCache>
                <c:formatCode>General</c:formatCode>
                <c:ptCount val="6"/>
                <c:pt idx="0">
                  <c:v>1.2373333333333332</c:v>
                </c:pt>
                <c:pt idx="1">
                  <c:v>1.204</c:v>
                </c:pt>
                <c:pt idx="2">
                  <c:v>1.1773333333333333</c:v>
                </c:pt>
                <c:pt idx="3">
                  <c:v>1.1673333333333333</c:v>
                </c:pt>
                <c:pt idx="4">
                  <c:v>1.119</c:v>
                </c:pt>
                <c:pt idx="5">
                  <c:v>1.105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95-47BA-A636-A179E7A47A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010856"/>
        <c:axId val="691003968"/>
      </c:scatterChart>
      <c:valAx>
        <c:axId val="691010856"/>
        <c:scaling>
          <c:orientation val="minMax"/>
          <c:max val="16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(d)</a:t>
                </a:r>
              </a:p>
            </c:rich>
          </c:tx>
          <c:layout>
            <c:manualLayout>
              <c:xMode val="edge"/>
              <c:yMode val="edge"/>
              <c:x val="0.48052445389068582"/>
              <c:y val="0.863120188211835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91003968"/>
        <c:crosses val="autoZero"/>
        <c:crossBetween val="midCat"/>
        <c:majorUnit val="2"/>
      </c:valAx>
      <c:valAx>
        <c:axId val="691003968"/>
        <c:scaling>
          <c:orientation val="minMax"/>
          <c:max val="1.3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Gas pressure (bar)</a:t>
                </a:r>
              </a:p>
            </c:rich>
          </c:tx>
          <c:layout>
            <c:manualLayout>
              <c:xMode val="edge"/>
              <c:yMode val="edge"/>
              <c:x val="4.1416031511904067E-2"/>
              <c:y val="0.268626700450963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91010856"/>
        <c:crosses val="autoZero"/>
        <c:crossBetween val="midCat"/>
        <c:majorUnit val="0.1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accen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chemeClr val="accent1">
                    <a:lumMod val="75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Hydrolysis</a:t>
            </a:r>
          </a:p>
        </c:rich>
      </c:tx>
      <c:layout>
        <c:manualLayout>
          <c:xMode val="edge"/>
          <c:yMode val="edge"/>
          <c:x val="0.67073286076605465"/>
          <c:y val="0.126561210064334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093614690998482"/>
          <c:y val="0.10116015316721221"/>
          <c:w val="0.6465637789115154"/>
          <c:h val="0.6647535334512169"/>
        </c:manualLayout>
      </c:layout>
      <c:scatterChart>
        <c:scatterStyle val="lineMarker"/>
        <c:varyColors val="0"/>
        <c:ser>
          <c:idx val="0"/>
          <c:order val="0"/>
          <c:tx>
            <c:strRef>
              <c:f>Temperature!$B$4</c:f>
              <c:strCache>
                <c:ptCount val="1"/>
                <c:pt idx="0">
                  <c:v>temperature</c:v>
                </c:pt>
              </c:strCache>
            </c:strRef>
          </c:tx>
          <c:spPr>
            <a:ln w="25400" cap="rnd">
              <a:solidFill>
                <a:schemeClr val="accent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diamond"/>
            <c:size val="12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Temperature!$C$3:$F$3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12</c:v>
                </c:pt>
              </c:numCache>
            </c:numRef>
          </c:xVal>
          <c:yVal>
            <c:numRef>
              <c:f>Temperature!$C$4:$F$4</c:f>
              <c:numCache>
                <c:formatCode>General</c:formatCode>
                <c:ptCount val="4"/>
                <c:pt idx="0">
                  <c:v>0</c:v>
                </c:pt>
                <c:pt idx="1">
                  <c:v>120</c:v>
                </c:pt>
                <c:pt idx="2">
                  <c:v>120</c:v>
                </c:pt>
                <c:pt idx="3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75-44F1-8F05-438588422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950024"/>
        <c:axId val="730952320"/>
      </c:scatterChart>
      <c:valAx>
        <c:axId val="730950024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accent1">
                        <a:lumMod val="7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(h)</a:t>
                </a:r>
              </a:p>
            </c:rich>
          </c:tx>
          <c:layout>
            <c:manualLayout>
              <c:xMode val="edge"/>
              <c:yMode val="edge"/>
              <c:x val="0.49089380288657297"/>
              <c:y val="0.84746043629088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accent1">
                      <a:lumMod val="7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accent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accent1">
                    <a:lumMod val="7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0952320"/>
        <c:crosses val="autoZero"/>
        <c:crossBetween val="midCat"/>
        <c:majorUnit val="4"/>
      </c:valAx>
      <c:valAx>
        <c:axId val="730952320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(℃)</a:t>
                </a:r>
              </a:p>
            </c:rich>
          </c:tx>
          <c:layout>
            <c:manualLayout>
              <c:xMode val="edge"/>
              <c:yMode val="edge"/>
              <c:x val="7.8261847067882223E-2"/>
              <c:y val="0.298149643289353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0950024"/>
        <c:crosses val="autoZero"/>
        <c:crossBetween val="midCat"/>
        <c:majorUnit val="30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505238</xdr:colOff>
      <xdr:row>17</xdr:row>
      <xdr:rowOff>0</xdr:rowOff>
    </xdr:from>
    <xdr:to>
      <xdr:col>22</xdr:col>
      <xdr:colOff>207122</xdr:colOff>
      <xdr:row>47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7B00AC-F1B3-4747-A724-307B7AAB07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598714</xdr:colOff>
      <xdr:row>22</xdr:row>
      <xdr:rowOff>95595</xdr:rowOff>
    </xdr:from>
    <xdr:to>
      <xdr:col>25</xdr:col>
      <xdr:colOff>266038</xdr:colOff>
      <xdr:row>52</xdr:row>
      <xdr:rowOff>105119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3693E59E-F015-4F45-9159-0B42D6E446DE}"/>
            </a:ext>
          </a:extLst>
        </xdr:cNvPr>
        <xdr:cNvGrpSpPr/>
      </xdr:nvGrpSpPr>
      <xdr:grpSpPr>
        <a:xfrm>
          <a:off x="598714" y="4286595"/>
          <a:ext cx="14975360" cy="5724524"/>
          <a:chOff x="0" y="23856387"/>
          <a:chExt cx="14975360" cy="5724524"/>
        </a:xfrm>
      </xdr:grpSpPr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289F241E-1142-4461-9AD5-EEFB480ADFC4}"/>
              </a:ext>
            </a:extLst>
          </xdr:cNvPr>
          <xdr:cNvGraphicFramePr/>
        </xdr:nvGraphicFramePr>
        <xdr:xfrm>
          <a:off x="0" y="23861222"/>
          <a:ext cx="7347818" cy="57097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C42D4E07-C711-44E2-B246-D1A58C2A0446}"/>
              </a:ext>
            </a:extLst>
          </xdr:cNvPr>
          <xdr:cNvGraphicFramePr/>
        </xdr:nvGraphicFramePr>
        <xdr:xfrm>
          <a:off x="7622447" y="23856387"/>
          <a:ext cx="7352913" cy="57245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453839</xdr:colOff>
      <xdr:row>4</xdr:row>
      <xdr:rowOff>99311</xdr:rowOff>
    </xdr:from>
    <xdr:to>
      <xdr:col>18</xdr:col>
      <xdr:colOff>453839</xdr:colOff>
      <xdr:row>34</xdr:row>
      <xdr:rowOff>108836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24F044-977C-43E0-9A57-52E86703B4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24</xdr:col>
      <xdr:colOff>316133</xdr:colOff>
      <xdr:row>71</xdr:row>
      <xdr:rowOff>892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3C981F8E-0ED9-4BF3-9433-BFB879245A41}"/>
            </a:ext>
          </a:extLst>
        </xdr:cNvPr>
        <xdr:cNvGrpSpPr/>
      </xdr:nvGrpSpPr>
      <xdr:grpSpPr>
        <a:xfrm>
          <a:off x="0" y="7810500"/>
          <a:ext cx="14838957" cy="5715892"/>
          <a:chOff x="0" y="18338718"/>
          <a:chExt cx="14946533" cy="5715892"/>
        </a:xfrm>
      </xdr:grpSpPr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CC68BE84-1139-4E5E-A2B2-D73E2FBDD847}"/>
              </a:ext>
            </a:extLst>
          </xdr:cNvPr>
          <xdr:cNvGraphicFramePr>
            <a:graphicFrameLocks/>
          </xdr:cNvGraphicFramePr>
        </xdr:nvGraphicFramePr>
        <xdr:xfrm>
          <a:off x="0" y="18343690"/>
          <a:ext cx="7340319" cy="571092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501CA48A-615C-443A-A4D2-E06699B87605}"/>
              </a:ext>
            </a:extLst>
          </xdr:cNvPr>
          <xdr:cNvGraphicFramePr>
            <a:graphicFrameLocks/>
          </xdr:cNvGraphicFramePr>
        </xdr:nvGraphicFramePr>
        <xdr:xfrm>
          <a:off x="7598715" y="18338718"/>
          <a:ext cx="7347818" cy="56925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0.15283</cdr:x>
      <cdr:y>0.1808</cdr:y>
    </cdr:from>
    <cdr:to>
      <cdr:x>0.2745</cdr:x>
      <cdr:y>0.2716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340EAC1-AB82-49BE-983D-99A828973ECB}"/>
            </a:ext>
          </a:extLst>
        </cdr:cNvPr>
        <cdr:cNvSpPr txBox="1"/>
      </cdr:nvSpPr>
      <cdr:spPr>
        <a:xfrm xmlns:a="http://schemas.openxmlformats.org/drawingml/2006/main">
          <a:off x="1109752" y="1029221"/>
          <a:ext cx="883471" cy="516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>
              <a:solidFill>
                <a:srgbClr val="7030A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ThOD</a:t>
          </a:r>
        </a:p>
      </cdr:txBody>
    </cdr:sp>
  </cdr:relSizeAnchor>
  <cdr:relSizeAnchor xmlns:cdr="http://schemas.openxmlformats.org/drawingml/2006/chartDrawing">
    <cdr:from>
      <cdr:x>0.52748</cdr:x>
      <cdr:y>0.68766</cdr:y>
    </cdr:from>
    <cdr:to>
      <cdr:x>0.67417</cdr:x>
      <cdr:y>0.77846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8A11AD28-5452-4E83-82F2-BEDBC31B809F}"/>
            </a:ext>
          </a:extLst>
        </cdr:cNvPr>
        <cdr:cNvSpPr txBox="1"/>
      </cdr:nvSpPr>
      <cdr:spPr>
        <a:xfrm xmlns:a="http://schemas.openxmlformats.org/drawingml/2006/main">
          <a:off x="3858600" y="3933280"/>
          <a:ext cx="1073067" cy="5193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SCOD</a:t>
          </a:r>
        </a:p>
      </cdr:txBody>
    </cdr:sp>
  </cdr:relSizeAnchor>
  <cdr:relSizeAnchor xmlns:cdr="http://schemas.openxmlformats.org/drawingml/2006/chartDrawing">
    <cdr:from>
      <cdr:x>0.20387</cdr:x>
      <cdr:y>0.95049</cdr:y>
    </cdr:from>
    <cdr:to>
      <cdr:x>0.23642</cdr:x>
      <cdr:y>0.96714</cdr:y>
    </cdr:to>
    <cdr:sp macro="" textlink="">
      <cdr:nvSpPr>
        <cdr:cNvPr id="6" name="Rectangle 5">
          <a:extLst xmlns:a="http://schemas.openxmlformats.org/drawingml/2006/main">
            <a:ext uri="{FF2B5EF4-FFF2-40B4-BE49-F238E27FC236}">
              <a16:creationId xmlns:a16="http://schemas.microsoft.com/office/drawing/2014/main" id="{BCC771F4-F8C8-4E47-AABF-B871F4A8D640}"/>
            </a:ext>
          </a:extLst>
        </cdr:cNvPr>
        <cdr:cNvSpPr/>
      </cdr:nvSpPr>
      <cdr:spPr>
        <a:xfrm xmlns:a="http://schemas.openxmlformats.org/drawingml/2006/main">
          <a:off x="1498013" y="5410719"/>
          <a:ext cx="239172" cy="94781"/>
        </a:xfrm>
        <a:prstGeom xmlns:a="http://schemas.openxmlformats.org/drawingml/2006/main" prst="rect">
          <a:avLst/>
        </a:prstGeom>
        <a:pattFill xmlns:a="http://schemas.openxmlformats.org/drawingml/2006/main" prst="dkUpDiag">
          <a:fgClr>
            <a:srgbClr val="7030A0"/>
          </a:fgClr>
          <a:bgClr>
            <a:schemeClr val="bg1"/>
          </a:bgClr>
        </a:pattFill>
        <a:ln xmlns:a="http://schemas.openxmlformats.org/drawingml/2006/main" w="22225">
          <a:solidFill>
            <a:srgbClr val="7030A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 sz="1800"/>
        </a:p>
      </cdr:txBody>
    </cdr:sp>
  </cdr:relSizeAnchor>
  <cdr:relSizeAnchor xmlns:cdr="http://schemas.openxmlformats.org/drawingml/2006/chartDrawing">
    <cdr:from>
      <cdr:x>0.23101</cdr:x>
      <cdr:y>0.92739</cdr:y>
    </cdr:from>
    <cdr:to>
      <cdr:x>0.34039</cdr:x>
      <cdr:y>0.99067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FD314966-7EAD-4517-BBE9-6F0D0E4B6358}"/>
            </a:ext>
          </a:extLst>
        </cdr:cNvPr>
        <cdr:cNvSpPr txBox="1"/>
      </cdr:nvSpPr>
      <cdr:spPr>
        <a:xfrm xmlns:a="http://schemas.openxmlformats.org/drawingml/2006/main">
          <a:off x="1697387" y="5279218"/>
          <a:ext cx="803704" cy="360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0">
              <a:latin typeface="Times New Roman" panose="02020603050405020304" pitchFamily="18" charset="0"/>
              <a:cs typeface="Times New Roman" panose="02020603050405020304" pitchFamily="18" charset="0"/>
            </a:rPr>
            <a:t>ThOD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14286</xdr:rowOff>
    </xdr:from>
    <xdr:to>
      <xdr:col>22</xdr:col>
      <xdr:colOff>0</xdr:colOff>
      <xdr:row>33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994C1A-1003-4B14-97C7-15FB2329FE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0.13185</cdr:x>
      <cdr:y>0.18755</cdr:y>
    </cdr:from>
    <cdr:to>
      <cdr:x>0.27854</cdr:x>
      <cdr:y>0.27835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340EAC1-AB82-49BE-983D-99A828973ECB}"/>
            </a:ext>
          </a:extLst>
        </cdr:cNvPr>
        <cdr:cNvSpPr txBox="1"/>
      </cdr:nvSpPr>
      <cdr:spPr>
        <a:xfrm xmlns:a="http://schemas.openxmlformats.org/drawingml/2006/main">
          <a:off x="964512" y="1072745"/>
          <a:ext cx="1073067" cy="5193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>
              <a:solidFill>
                <a:srgbClr val="7030A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ThCOD</a:t>
          </a:r>
        </a:p>
      </cdr:txBody>
    </cdr:sp>
  </cdr:relSizeAnchor>
  <cdr:relSizeAnchor xmlns:cdr="http://schemas.openxmlformats.org/drawingml/2006/chartDrawing">
    <cdr:from>
      <cdr:x>0.52748</cdr:x>
      <cdr:y>0.68766</cdr:y>
    </cdr:from>
    <cdr:to>
      <cdr:x>0.67417</cdr:x>
      <cdr:y>0.77846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8A11AD28-5452-4E83-82F2-BEDBC31B809F}"/>
            </a:ext>
          </a:extLst>
        </cdr:cNvPr>
        <cdr:cNvSpPr txBox="1"/>
      </cdr:nvSpPr>
      <cdr:spPr>
        <a:xfrm xmlns:a="http://schemas.openxmlformats.org/drawingml/2006/main">
          <a:off x="3858600" y="3933280"/>
          <a:ext cx="1073067" cy="5193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SCOD</a:t>
          </a:r>
        </a:p>
      </cdr:txBody>
    </cdr:sp>
  </cdr:relSizeAnchor>
  <cdr:relSizeAnchor xmlns:cdr="http://schemas.openxmlformats.org/drawingml/2006/chartDrawing">
    <cdr:from>
      <cdr:x>0.20202</cdr:x>
      <cdr:y>0.94093</cdr:y>
    </cdr:from>
    <cdr:to>
      <cdr:x>0.23457</cdr:x>
      <cdr:y>0.95758</cdr:y>
    </cdr:to>
    <cdr:sp macro="" textlink="">
      <cdr:nvSpPr>
        <cdr:cNvPr id="6" name="Rectangle 5">
          <a:extLst xmlns:a="http://schemas.openxmlformats.org/drawingml/2006/main">
            <a:ext uri="{FF2B5EF4-FFF2-40B4-BE49-F238E27FC236}">
              <a16:creationId xmlns:a16="http://schemas.microsoft.com/office/drawing/2014/main" id="{BCC771F4-F8C8-4E47-AABF-B871F4A8D640}"/>
            </a:ext>
          </a:extLst>
        </cdr:cNvPr>
        <cdr:cNvSpPr/>
      </cdr:nvSpPr>
      <cdr:spPr>
        <a:xfrm xmlns:a="http://schemas.openxmlformats.org/drawingml/2006/main">
          <a:off x="1466921" y="5381907"/>
          <a:ext cx="236373" cy="95250"/>
        </a:xfrm>
        <a:prstGeom xmlns:a="http://schemas.openxmlformats.org/drawingml/2006/main" prst="rect">
          <a:avLst/>
        </a:prstGeom>
        <a:pattFill xmlns:a="http://schemas.openxmlformats.org/drawingml/2006/main" prst="dkUpDiag">
          <a:fgClr>
            <a:srgbClr val="7030A0"/>
          </a:fgClr>
          <a:bgClr>
            <a:schemeClr val="bg1"/>
          </a:bgClr>
        </a:pattFill>
        <a:ln xmlns:a="http://schemas.openxmlformats.org/drawingml/2006/main" w="15875">
          <a:solidFill>
            <a:srgbClr val="7030A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0.22545</cdr:x>
      <cdr:y>0.92261</cdr:y>
    </cdr:from>
    <cdr:to>
      <cdr:x>0.33483</cdr:x>
      <cdr:y>0.98589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FD314966-7EAD-4517-BBE9-6F0D0E4B6358}"/>
            </a:ext>
          </a:extLst>
        </cdr:cNvPr>
        <cdr:cNvSpPr txBox="1"/>
      </cdr:nvSpPr>
      <cdr:spPr>
        <a:xfrm xmlns:a="http://schemas.openxmlformats.org/drawingml/2006/main">
          <a:off x="1637109" y="5277132"/>
          <a:ext cx="794217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0">
              <a:latin typeface="Times New Roman" panose="02020603050405020304" pitchFamily="18" charset="0"/>
              <a:cs typeface="Times New Roman" panose="02020603050405020304" pitchFamily="18" charset="0"/>
            </a:rPr>
            <a:t>ThCOD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4138</xdr:colOff>
      <xdr:row>21</xdr:row>
      <xdr:rowOff>4774</xdr:rowOff>
    </xdr:from>
    <xdr:to>
      <xdr:col>13</xdr:col>
      <xdr:colOff>514760</xdr:colOff>
      <xdr:row>51</xdr:row>
      <xdr:rowOff>19063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1319FA-6085-47FE-83D7-1A20573D2F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14</xdr:col>
      <xdr:colOff>63210</xdr:colOff>
      <xdr:row>40</xdr:row>
      <xdr:rowOff>4762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8DE7ED51-02FA-4A6F-914B-FCC9634F4539}"/>
            </a:ext>
          </a:extLst>
        </xdr:cNvPr>
        <xdr:cNvGrpSpPr/>
      </xdr:nvGrpSpPr>
      <xdr:grpSpPr>
        <a:xfrm>
          <a:off x="1219200" y="1905000"/>
          <a:ext cx="7378410" cy="5719762"/>
          <a:chOff x="9076767" y="9901238"/>
          <a:chExt cx="7366184" cy="5719762"/>
        </a:xfrm>
      </xdr:grpSpPr>
      <xdr:grpSp>
        <xdr:nvGrpSpPr>
          <xdr:cNvPr id="13" name="Group 12">
            <a:extLst>
              <a:ext uri="{FF2B5EF4-FFF2-40B4-BE49-F238E27FC236}">
                <a16:creationId xmlns:a16="http://schemas.microsoft.com/office/drawing/2014/main" id="{51562843-3E49-4EBC-8504-26AFFB16E9E6}"/>
              </a:ext>
            </a:extLst>
          </xdr:cNvPr>
          <xdr:cNvGrpSpPr/>
        </xdr:nvGrpSpPr>
        <xdr:grpSpPr>
          <a:xfrm>
            <a:off x="9076767" y="9901238"/>
            <a:ext cx="7366184" cy="5719762"/>
            <a:chOff x="9144002" y="9901238"/>
            <a:chExt cx="7419973" cy="5719762"/>
          </a:xfrm>
          <a:noFill/>
        </xdr:grpSpPr>
        <xdr:graphicFrame macro="">
          <xdr:nvGraphicFramePr>
            <xdr:cNvPr id="15" name="Chart 14">
              <a:extLst>
                <a:ext uri="{FF2B5EF4-FFF2-40B4-BE49-F238E27FC236}">
                  <a16:creationId xmlns:a16="http://schemas.microsoft.com/office/drawing/2014/main" id="{D78A175F-2FC0-4DA5-8601-469B9D629BEC}"/>
                </a:ext>
              </a:extLst>
            </xdr:cNvPr>
            <xdr:cNvGraphicFramePr/>
          </xdr:nvGraphicFramePr>
          <xdr:xfrm>
            <a:off x="9144002" y="9901238"/>
            <a:ext cx="4229098" cy="571976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aphicFrame macro="">
          <xdr:nvGraphicFramePr>
            <xdr:cNvPr id="16" name="Chart 15">
              <a:extLst>
                <a:ext uri="{FF2B5EF4-FFF2-40B4-BE49-F238E27FC236}">
                  <a16:creationId xmlns:a16="http://schemas.microsoft.com/office/drawing/2014/main" id="{D4A05CB4-A261-4ED8-B9CF-B62E45EDA093}"/>
                </a:ext>
              </a:extLst>
            </xdr:cNvPr>
            <xdr:cNvGraphicFramePr/>
          </xdr:nvGraphicFramePr>
          <xdr:xfrm>
            <a:off x="12887325" y="9906000"/>
            <a:ext cx="3676650" cy="5715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EC75FD91-F0E8-4AEF-AC0B-04409AA23964}"/>
              </a:ext>
            </a:extLst>
          </xdr:cNvPr>
          <xdr:cNvSpPr txBox="1"/>
        </xdr:nvSpPr>
        <xdr:spPr>
          <a:xfrm>
            <a:off x="9212837" y="9987643"/>
            <a:ext cx="823174" cy="50520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28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SI-3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54072-E760-4CAC-A456-38A36B0006EC}">
  <dimension ref="A1:S11"/>
  <sheetViews>
    <sheetView workbookViewId="0">
      <selection activeCell="B17" sqref="B17"/>
    </sheetView>
  </sheetViews>
  <sheetFormatPr defaultRowHeight="15" x14ac:dyDescent="0.25"/>
  <sheetData>
    <row r="1" spans="1:19" x14ac:dyDescent="0.25">
      <c r="A1" t="s">
        <v>107</v>
      </c>
    </row>
    <row r="2" spans="1:19" x14ac:dyDescent="0.25">
      <c r="A2" t="s">
        <v>108</v>
      </c>
    </row>
    <row r="3" spans="1:19" x14ac:dyDescent="0.25">
      <c r="B3" t="s">
        <v>19</v>
      </c>
      <c r="C3" t="s">
        <v>20</v>
      </c>
      <c r="D3" t="s">
        <v>21</v>
      </c>
      <c r="E3" t="s">
        <v>22</v>
      </c>
      <c r="F3" t="s">
        <v>23</v>
      </c>
      <c r="G3" t="s">
        <v>24</v>
      </c>
      <c r="H3" t="s">
        <v>25</v>
      </c>
      <c r="I3" t="s">
        <v>26</v>
      </c>
      <c r="J3" t="s">
        <v>27</v>
      </c>
      <c r="K3" t="s">
        <v>28</v>
      </c>
      <c r="L3" t="s">
        <v>29</v>
      </c>
      <c r="M3" t="s">
        <v>30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</row>
    <row r="4" spans="1:19" x14ac:dyDescent="0.25">
      <c r="B4">
        <v>7.01</v>
      </c>
      <c r="C4">
        <v>7.02</v>
      </c>
      <c r="D4">
        <v>7.05</v>
      </c>
      <c r="E4">
        <v>6.66</v>
      </c>
      <c r="F4">
        <v>6.71</v>
      </c>
      <c r="G4">
        <v>6.7</v>
      </c>
      <c r="H4">
        <v>6.08</v>
      </c>
      <c r="I4">
        <v>6.03</v>
      </c>
      <c r="J4">
        <v>6.26</v>
      </c>
      <c r="K4">
        <v>6.11</v>
      </c>
      <c r="L4">
        <v>6.03</v>
      </c>
      <c r="M4">
        <v>6.21</v>
      </c>
      <c r="N4">
        <v>6.1</v>
      </c>
      <c r="O4">
        <v>6.04</v>
      </c>
      <c r="P4">
        <v>6.24</v>
      </c>
      <c r="Q4">
        <v>6.09</v>
      </c>
      <c r="R4">
        <v>6.02</v>
      </c>
      <c r="S4">
        <v>6.2</v>
      </c>
    </row>
    <row r="5" spans="1:19" x14ac:dyDescent="0.25">
      <c r="B5" t="s">
        <v>2</v>
      </c>
      <c r="C5" t="s">
        <v>3</v>
      </c>
      <c r="D5" t="s">
        <v>4</v>
      </c>
      <c r="E5" t="s">
        <v>5</v>
      </c>
      <c r="F5" t="s">
        <v>6</v>
      </c>
      <c r="G5" t="s">
        <v>7</v>
      </c>
      <c r="H5" t="s">
        <v>8</v>
      </c>
      <c r="I5" t="s">
        <v>9</v>
      </c>
      <c r="J5" t="s">
        <v>10</v>
      </c>
      <c r="K5" t="s">
        <v>11</v>
      </c>
      <c r="L5" t="s">
        <v>45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</row>
    <row r="6" spans="1:19" x14ac:dyDescent="0.25">
      <c r="B6">
        <v>7.03</v>
      </c>
      <c r="C6">
        <v>7.01</v>
      </c>
      <c r="D6">
        <v>7.06</v>
      </c>
      <c r="E6">
        <v>6.69</v>
      </c>
      <c r="F6">
        <v>6.66</v>
      </c>
      <c r="G6">
        <v>6.71</v>
      </c>
      <c r="H6">
        <v>6.67</v>
      </c>
      <c r="I6">
        <v>6.66</v>
      </c>
      <c r="J6">
        <v>6.71</v>
      </c>
      <c r="K6">
        <v>6.66</v>
      </c>
      <c r="L6">
        <v>6.66</v>
      </c>
      <c r="M6">
        <v>6.7</v>
      </c>
      <c r="N6">
        <v>6.7</v>
      </c>
      <c r="O6">
        <v>6.65</v>
      </c>
      <c r="P6">
        <v>6.69</v>
      </c>
      <c r="Q6">
        <v>6.63</v>
      </c>
      <c r="R6">
        <v>6.63</v>
      </c>
      <c r="S6">
        <v>6.66</v>
      </c>
    </row>
    <row r="8" spans="1:19" x14ac:dyDescent="0.25">
      <c r="B8" t="s">
        <v>43</v>
      </c>
      <c r="C8">
        <v>0</v>
      </c>
      <c r="D8">
        <v>2</v>
      </c>
      <c r="E8">
        <v>5</v>
      </c>
      <c r="F8">
        <v>8</v>
      </c>
      <c r="G8">
        <v>11</v>
      </c>
      <c r="H8">
        <v>14</v>
      </c>
      <c r="J8" t="s">
        <v>47</v>
      </c>
      <c r="K8">
        <v>0</v>
      </c>
      <c r="L8">
        <v>2</v>
      </c>
      <c r="M8">
        <v>5</v>
      </c>
      <c r="N8">
        <v>8</v>
      </c>
      <c r="O8">
        <v>11</v>
      </c>
      <c r="P8">
        <v>14</v>
      </c>
    </row>
    <row r="9" spans="1:19" x14ac:dyDescent="0.25">
      <c r="B9" t="s">
        <v>46</v>
      </c>
      <c r="C9">
        <v>7.0266666666666664</v>
      </c>
      <c r="D9">
        <v>6.69</v>
      </c>
      <c r="E9">
        <v>6.1233333333333322</v>
      </c>
      <c r="F9">
        <v>6.1166666666666671</v>
      </c>
      <c r="G9">
        <v>6.1266666666666678</v>
      </c>
      <c r="H9">
        <v>6.1033333333333326</v>
      </c>
      <c r="J9" t="s">
        <v>46</v>
      </c>
      <c r="K9">
        <v>2.0816659994661382E-2</v>
      </c>
      <c r="L9">
        <v>2.6457513110645845E-2</v>
      </c>
      <c r="M9">
        <v>0.12096831541082681</v>
      </c>
      <c r="N9">
        <v>9.0184995056457731E-2</v>
      </c>
      <c r="O9">
        <v>0.10263202878893783</v>
      </c>
      <c r="P9">
        <v>9.0737717258774955E-2</v>
      </c>
    </row>
    <row r="10" spans="1:19" x14ac:dyDescent="0.25">
      <c r="B10" t="s">
        <v>44</v>
      </c>
      <c r="C10">
        <v>7.0333333333333323</v>
      </c>
      <c r="D10">
        <v>6.6866666666666674</v>
      </c>
      <c r="E10">
        <v>6.68</v>
      </c>
      <c r="F10">
        <v>6.6733333333333329</v>
      </c>
      <c r="G10">
        <v>6.6800000000000006</v>
      </c>
      <c r="H10">
        <v>6.6400000000000006</v>
      </c>
      <c r="J10" t="s">
        <v>44</v>
      </c>
      <c r="K10">
        <v>2.5166114784235707E-2</v>
      </c>
      <c r="L10">
        <v>2.5166114784235766E-2</v>
      </c>
      <c r="M10">
        <v>2.6457513110645845E-2</v>
      </c>
      <c r="N10">
        <v>2.3094010767585053E-2</v>
      </c>
      <c r="O10">
        <v>2.6457513110645845E-2</v>
      </c>
      <c r="P10">
        <v>1.7320508075688915E-2</v>
      </c>
    </row>
    <row r="11" spans="1:19" x14ac:dyDescent="0.25">
      <c r="B11" t="s">
        <v>63</v>
      </c>
      <c r="C11">
        <v>35</v>
      </c>
      <c r="D11">
        <v>35</v>
      </c>
      <c r="E11">
        <v>35</v>
      </c>
      <c r="F11">
        <v>35</v>
      </c>
      <c r="G11">
        <v>35</v>
      </c>
      <c r="H11">
        <v>35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B0828-7B72-48DC-9457-180CB440FA1B}">
  <dimension ref="A1:AE48"/>
  <sheetViews>
    <sheetView workbookViewId="0">
      <selection activeCell="M47" sqref="M47"/>
    </sheetView>
  </sheetViews>
  <sheetFormatPr defaultRowHeight="15" x14ac:dyDescent="0.25"/>
  <sheetData>
    <row r="1" spans="1:3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L1" s="17"/>
      <c r="M1" s="18" t="s">
        <v>114</v>
      </c>
      <c r="N1" s="17"/>
      <c r="O1" s="17"/>
      <c r="P1" s="17"/>
      <c r="Q1" s="17"/>
      <c r="R1" s="18" t="s">
        <v>114</v>
      </c>
      <c r="S1" s="17"/>
      <c r="T1" s="17"/>
      <c r="U1" s="17"/>
      <c r="W1" s="20" t="s">
        <v>116</v>
      </c>
      <c r="X1" s="20"/>
      <c r="Y1" s="20"/>
      <c r="Z1" s="20"/>
      <c r="AA1" s="20"/>
      <c r="AB1" s="20"/>
      <c r="AC1" s="20"/>
      <c r="AD1" s="20"/>
      <c r="AE1" s="20"/>
    </row>
    <row r="2" spans="1:31" x14ac:dyDescent="0.25">
      <c r="A2" s="15"/>
      <c r="B2" s="16" t="s">
        <v>89</v>
      </c>
      <c r="C2" s="15" t="s">
        <v>113</v>
      </c>
      <c r="D2" s="15"/>
      <c r="E2" s="15"/>
      <c r="F2" s="15"/>
      <c r="G2" s="16" t="s">
        <v>90</v>
      </c>
      <c r="H2" s="15" t="s">
        <v>113</v>
      </c>
      <c r="I2" s="15"/>
      <c r="J2" s="15"/>
      <c r="L2" s="17"/>
      <c r="M2" s="19" t="s">
        <v>89</v>
      </c>
      <c r="N2" s="17" t="s">
        <v>113</v>
      </c>
      <c r="O2" s="17"/>
      <c r="P2" s="17"/>
      <c r="Q2" s="19"/>
      <c r="R2" s="19" t="s">
        <v>90</v>
      </c>
      <c r="S2" s="17" t="s">
        <v>113</v>
      </c>
      <c r="T2" s="17"/>
      <c r="U2" s="17"/>
      <c r="W2" s="20" t="s">
        <v>89</v>
      </c>
      <c r="X2" s="20" t="s">
        <v>115</v>
      </c>
      <c r="Y2" s="20"/>
      <c r="Z2" s="20"/>
      <c r="AA2" s="20"/>
      <c r="AB2" s="20" t="s">
        <v>90</v>
      </c>
      <c r="AC2" s="20" t="s">
        <v>115</v>
      </c>
      <c r="AD2" s="20"/>
      <c r="AE2" s="20"/>
    </row>
    <row r="3" spans="1:31" x14ac:dyDescent="0.25">
      <c r="A3" s="15"/>
      <c r="B3" s="16" t="s">
        <v>72</v>
      </c>
      <c r="C3" s="16" t="s">
        <v>83</v>
      </c>
      <c r="D3" s="16" t="s">
        <v>84</v>
      </c>
      <c r="E3" s="16" t="s">
        <v>85</v>
      </c>
      <c r="F3" s="15"/>
      <c r="G3" s="16" t="s">
        <v>72</v>
      </c>
      <c r="H3" s="15" t="s">
        <v>110</v>
      </c>
      <c r="I3" s="15" t="s">
        <v>111</v>
      </c>
      <c r="J3" s="15" t="s">
        <v>112</v>
      </c>
      <c r="L3" s="17"/>
      <c r="M3" s="19" t="s">
        <v>72</v>
      </c>
      <c r="N3" s="19" t="s">
        <v>83</v>
      </c>
      <c r="O3" s="19" t="s">
        <v>84</v>
      </c>
      <c r="P3" s="19" t="s">
        <v>85</v>
      </c>
      <c r="Q3" s="19"/>
      <c r="R3" s="19" t="s">
        <v>72</v>
      </c>
      <c r="S3" s="17" t="s">
        <v>110</v>
      </c>
      <c r="T3" s="17" t="s">
        <v>111</v>
      </c>
      <c r="U3" s="17" t="s">
        <v>112</v>
      </c>
      <c r="W3" s="20" t="s">
        <v>72</v>
      </c>
      <c r="X3" s="20" t="s">
        <v>83</v>
      </c>
      <c r="Y3" s="20" t="s">
        <v>84</v>
      </c>
      <c r="Z3" s="20" t="s">
        <v>85</v>
      </c>
      <c r="AA3" s="20"/>
      <c r="AB3" s="20" t="s">
        <v>72</v>
      </c>
      <c r="AC3" s="20" t="s">
        <v>110</v>
      </c>
      <c r="AD3" s="20" t="s">
        <v>111</v>
      </c>
      <c r="AE3" s="20" t="s">
        <v>112</v>
      </c>
    </row>
    <row r="4" spans="1:31" x14ac:dyDescent="0.25">
      <c r="A4" s="15"/>
      <c r="B4" s="16">
        <v>0</v>
      </c>
      <c r="C4" s="16">
        <v>3.7172999999999998</v>
      </c>
      <c r="D4" s="16">
        <v>4.1924000000000001</v>
      </c>
      <c r="E4" s="16">
        <v>3.7237</v>
      </c>
      <c r="F4" s="15"/>
      <c r="G4" s="16">
        <v>0</v>
      </c>
      <c r="H4" s="16">
        <v>2.5577999999999999</v>
      </c>
      <c r="I4" s="16">
        <v>3.3719999999999999</v>
      </c>
      <c r="J4" s="16">
        <v>5.3691000000000004</v>
      </c>
      <c r="L4" s="17"/>
      <c r="M4" s="19">
        <v>0</v>
      </c>
      <c r="N4" s="19">
        <f t="shared" ref="N4:P9" si="0">C4*5</f>
        <v>18.586500000000001</v>
      </c>
      <c r="O4" s="19">
        <f t="shared" si="0"/>
        <v>20.962</v>
      </c>
      <c r="P4" s="19">
        <f t="shared" si="0"/>
        <v>18.618500000000001</v>
      </c>
      <c r="Q4" s="19"/>
      <c r="R4" s="19">
        <v>0</v>
      </c>
      <c r="S4" s="19">
        <f t="shared" ref="S4:U9" si="1">H4*5</f>
        <v>12.789</v>
      </c>
      <c r="T4" s="19">
        <f t="shared" si="1"/>
        <v>16.86</v>
      </c>
      <c r="U4" s="19">
        <f t="shared" si="1"/>
        <v>26.845500000000001</v>
      </c>
      <c r="W4" s="20">
        <v>0</v>
      </c>
      <c r="X4" s="20">
        <f>N4/1000</f>
        <v>1.8586500000000002E-2</v>
      </c>
      <c r="Y4" s="20">
        <f t="shared" ref="Y4:Z4" si="2">O4/1000</f>
        <v>2.0962000000000001E-2</v>
      </c>
      <c r="Z4" s="20">
        <f t="shared" si="2"/>
        <v>1.86185E-2</v>
      </c>
      <c r="AA4" s="20"/>
      <c r="AB4" s="20">
        <v>0</v>
      </c>
      <c r="AC4" s="20">
        <f>S4/1000</f>
        <v>1.2789E-2</v>
      </c>
      <c r="AD4" s="20">
        <f t="shared" ref="AD4:AE4" si="3">T4/1000</f>
        <v>1.686E-2</v>
      </c>
      <c r="AE4" s="20">
        <f t="shared" si="3"/>
        <v>2.6845500000000001E-2</v>
      </c>
    </row>
    <row r="5" spans="1:31" x14ac:dyDescent="0.25">
      <c r="A5" s="15"/>
      <c r="B5" s="16">
        <v>2</v>
      </c>
      <c r="C5" s="16">
        <v>42.117199999999997</v>
      </c>
      <c r="D5" s="16">
        <v>23.605799999999999</v>
      </c>
      <c r="E5" s="16">
        <v>46.548900000000003</v>
      </c>
      <c r="F5" s="15"/>
      <c r="G5" s="16">
        <v>2</v>
      </c>
      <c r="H5" s="16">
        <v>4.5792999999999999</v>
      </c>
      <c r="I5" s="16">
        <v>3.5333000000000001</v>
      </c>
      <c r="J5" s="16">
        <v>3.6311</v>
      </c>
      <c r="L5" s="17"/>
      <c r="M5" s="19">
        <v>2</v>
      </c>
      <c r="N5" s="19">
        <f t="shared" si="0"/>
        <v>210.58599999999998</v>
      </c>
      <c r="O5" s="19">
        <f t="shared" si="0"/>
        <v>118.029</v>
      </c>
      <c r="P5" s="19">
        <f t="shared" si="0"/>
        <v>232.74450000000002</v>
      </c>
      <c r="Q5" s="19"/>
      <c r="R5" s="19">
        <v>2</v>
      </c>
      <c r="S5" s="19">
        <f t="shared" si="1"/>
        <v>22.8965</v>
      </c>
      <c r="T5" s="19">
        <f t="shared" si="1"/>
        <v>17.666499999999999</v>
      </c>
      <c r="U5" s="19">
        <f t="shared" si="1"/>
        <v>18.1555</v>
      </c>
      <c r="W5" s="20">
        <v>2</v>
      </c>
      <c r="X5" s="20">
        <f t="shared" ref="X5:X9" si="4">N5/1000</f>
        <v>0.210586</v>
      </c>
      <c r="Y5" s="20">
        <f t="shared" ref="Y5:Y9" si="5">O5/1000</f>
        <v>0.118029</v>
      </c>
      <c r="Z5" s="20">
        <f t="shared" ref="Z5:Z9" si="6">P5/1000</f>
        <v>0.23274450000000002</v>
      </c>
      <c r="AA5" s="20"/>
      <c r="AB5" s="20">
        <v>2</v>
      </c>
      <c r="AC5" s="20">
        <f t="shared" ref="AC5:AC9" si="7">S5/1000</f>
        <v>2.28965E-2</v>
      </c>
      <c r="AD5" s="20">
        <f t="shared" ref="AD5:AD9" si="8">T5/1000</f>
        <v>1.7666499999999998E-2</v>
      </c>
      <c r="AE5" s="20">
        <f t="shared" ref="AE5:AE9" si="9">U5/1000</f>
        <v>1.8155500000000001E-2</v>
      </c>
    </row>
    <row r="6" spans="1:31" x14ac:dyDescent="0.25">
      <c r="A6" s="15"/>
      <c r="B6" s="16">
        <v>5</v>
      </c>
      <c r="C6" s="16">
        <v>344.392</v>
      </c>
      <c r="D6" s="16">
        <v>365.99849999999998</v>
      </c>
      <c r="E6" s="16">
        <v>315.6825</v>
      </c>
      <c r="F6" s="15"/>
      <c r="G6" s="16">
        <v>5</v>
      </c>
      <c r="H6" s="16">
        <v>4.7709000000000001</v>
      </c>
      <c r="I6" s="16">
        <v>3.4977999999999998</v>
      </c>
      <c r="J6" s="16">
        <v>3.3523000000000001</v>
      </c>
      <c r="L6" s="17"/>
      <c r="M6" s="19">
        <v>5</v>
      </c>
      <c r="N6" s="19">
        <f t="shared" si="0"/>
        <v>1721.96</v>
      </c>
      <c r="O6" s="19">
        <f t="shared" si="0"/>
        <v>1829.9924999999998</v>
      </c>
      <c r="P6" s="19">
        <f t="shared" si="0"/>
        <v>1578.4124999999999</v>
      </c>
      <c r="Q6" s="19"/>
      <c r="R6" s="19">
        <v>5</v>
      </c>
      <c r="S6" s="19">
        <f t="shared" si="1"/>
        <v>23.854500000000002</v>
      </c>
      <c r="T6" s="19">
        <f t="shared" si="1"/>
        <v>17.488999999999997</v>
      </c>
      <c r="U6" s="19">
        <f t="shared" si="1"/>
        <v>16.761500000000002</v>
      </c>
      <c r="W6" s="20">
        <v>5</v>
      </c>
      <c r="X6" s="20">
        <f t="shared" si="4"/>
        <v>1.7219599999999999</v>
      </c>
      <c r="Y6" s="20">
        <f t="shared" si="5"/>
        <v>1.8299924999999999</v>
      </c>
      <c r="Z6" s="20">
        <f t="shared" si="6"/>
        <v>1.5784125</v>
      </c>
      <c r="AA6" s="20"/>
      <c r="AB6" s="20">
        <v>5</v>
      </c>
      <c r="AC6" s="20">
        <f t="shared" si="7"/>
        <v>2.3854500000000001E-2</v>
      </c>
      <c r="AD6" s="20">
        <f t="shared" si="8"/>
        <v>1.7488999999999998E-2</v>
      </c>
      <c r="AE6" s="20">
        <f t="shared" si="9"/>
        <v>1.6761500000000002E-2</v>
      </c>
    </row>
    <row r="7" spans="1:31" x14ac:dyDescent="0.25">
      <c r="A7" s="15"/>
      <c r="B7" s="16">
        <v>8</v>
      </c>
      <c r="C7" s="16">
        <v>354.21170000000001</v>
      </c>
      <c r="D7" s="16">
        <v>386.55430000000001</v>
      </c>
      <c r="E7" s="16">
        <v>295.35700000000003</v>
      </c>
      <c r="F7" s="15"/>
      <c r="G7" s="16">
        <v>8</v>
      </c>
      <c r="H7" s="16">
        <v>4.4625000000000004</v>
      </c>
      <c r="I7" s="16">
        <v>3.5133000000000001</v>
      </c>
      <c r="J7" s="16">
        <v>3.6682000000000001</v>
      </c>
      <c r="L7" s="17"/>
      <c r="M7" s="19">
        <v>8</v>
      </c>
      <c r="N7" s="19">
        <f t="shared" si="0"/>
        <v>1771.0585000000001</v>
      </c>
      <c r="O7" s="19">
        <f t="shared" si="0"/>
        <v>1932.7715000000001</v>
      </c>
      <c r="P7" s="19">
        <f t="shared" si="0"/>
        <v>1476.7850000000001</v>
      </c>
      <c r="Q7" s="17"/>
      <c r="R7" s="19">
        <v>8</v>
      </c>
      <c r="S7" s="19">
        <f t="shared" si="1"/>
        <v>22.3125</v>
      </c>
      <c r="T7" s="19">
        <f t="shared" si="1"/>
        <v>17.566500000000001</v>
      </c>
      <c r="U7" s="19">
        <f t="shared" si="1"/>
        <v>18.341000000000001</v>
      </c>
      <c r="W7" s="20">
        <v>8</v>
      </c>
      <c r="X7" s="20">
        <f t="shared" si="4"/>
        <v>1.7710585000000001</v>
      </c>
      <c r="Y7" s="20">
        <f t="shared" si="5"/>
        <v>1.9327715000000001</v>
      </c>
      <c r="Z7" s="20">
        <f t="shared" si="6"/>
        <v>1.476785</v>
      </c>
      <c r="AA7" s="20"/>
      <c r="AB7" s="20">
        <v>8</v>
      </c>
      <c r="AC7" s="20">
        <f t="shared" si="7"/>
        <v>2.2312499999999999E-2</v>
      </c>
      <c r="AD7" s="20">
        <f t="shared" si="8"/>
        <v>1.7566500000000002E-2</v>
      </c>
      <c r="AE7" s="20">
        <f t="shared" si="9"/>
        <v>1.8341E-2</v>
      </c>
    </row>
    <row r="8" spans="1:31" x14ac:dyDescent="0.25">
      <c r="A8" s="15"/>
      <c r="B8" s="16">
        <v>11</v>
      </c>
      <c r="C8" s="16">
        <v>354.79930000000002</v>
      </c>
      <c r="D8" s="16">
        <v>375.74860000000001</v>
      </c>
      <c r="E8" s="16">
        <v>264.904</v>
      </c>
      <c r="F8" s="15"/>
      <c r="G8" s="16">
        <v>11</v>
      </c>
      <c r="H8" s="16">
        <v>3.9312999999999998</v>
      </c>
      <c r="I8" s="16">
        <v>3.9586999999999999</v>
      </c>
      <c r="J8" s="16">
        <v>3.1593</v>
      </c>
      <c r="L8" s="17"/>
      <c r="M8" s="19">
        <v>11</v>
      </c>
      <c r="N8" s="19">
        <f t="shared" si="0"/>
        <v>1773.9965000000002</v>
      </c>
      <c r="O8" s="19">
        <f t="shared" si="0"/>
        <v>1878.7429999999999</v>
      </c>
      <c r="P8" s="19">
        <f t="shared" si="0"/>
        <v>1324.52</v>
      </c>
      <c r="Q8" s="17"/>
      <c r="R8" s="19">
        <v>11</v>
      </c>
      <c r="S8" s="19">
        <f t="shared" si="1"/>
        <v>19.656499999999998</v>
      </c>
      <c r="T8" s="19">
        <f t="shared" si="1"/>
        <v>19.793499999999998</v>
      </c>
      <c r="U8" s="19">
        <f t="shared" si="1"/>
        <v>15.7965</v>
      </c>
      <c r="W8" s="20">
        <v>11</v>
      </c>
      <c r="X8" s="20">
        <f t="shared" si="4"/>
        <v>1.7739965000000002</v>
      </c>
      <c r="Y8" s="20">
        <f t="shared" si="5"/>
        <v>1.8787429999999998</v>
      </c>
      <c r="Z8" s="20">
        <f t="shared" si="6"/>
        <v>1.3245199999999999</v>
      </c>
      <c r="AA8" s="20"/>
      <c r="AB8" s="20">
        <v>11</v>
      </c>
      <c r="AC8" s="20">
        <f t="shared" si="7"/>
        <v>1.9656499999999997E-2</v>
      </c>
      <c r="AD8" s="20">
        <f t="shared" si="8"/>
        <v>1.9793499999999999E-2</v>
      </c>
      <c r="AE8" s="20">
        <f t="shared" si="9"/>
        <v>1.5796500000000002E-2</v>
      </c>
    </row>
    <row r="9" spans="1:31" x14ac:dyDescent="0.25">
      <c r="A9" s="15"/>
      <c r="B9" s="16">
        <v>14</v>
      </c>
      <c r="C9" s="16">
        <v>354.86790000000002</v>
      </c>
      <c r="D9" s="16">
        <v>390.0675</v>
      </c>
      <c r="E9" s="16">
        <v>336.84160000000003</v>
      </c>
      <c r="F9" s="15"/>
      <c r="G9" s="16">
        <v>14</v>
      </c>
      <c r="H9" s="16">
        <v>4.0427999999999997</v>
      </c>
      <c r="I9" s="16">
        <v>3.9150999999999998</v>
      </c>
      <c r="J9" s="16">
        <v>3.5436999999999999</v>
      </c>
      <c r="L9" s="17"/>
      <c r="M9" s="19">
        <v>14</v>
      </c>
      <c r="N9" s="19">
        <f t="shared" si="0"/>
        <v>1774.3395</v>
      </c>
      <c r="O9" s="19">
        <f t="shared" si="0"/>
        <v>1950.3375000000001</v>
      </c>
      <c r="P9" s="19">
        <f t="shared" si="0"/>
        <v>1684.2080000000001</v>
      </c>
      <c r="Q9" s="19"/>
      <c r="R9" s="19">
        <v>14</v>
      </c>
      <c r="S9" s="19">
        <f t="shared" si="1"/>
        <v>20.213999999999999</v>
      </c>
      <c r="T9" s="19">
        <f t="shared" si="1"/>
        <v>19.575499999999998</v>
      </c>
      <c r="U9" s="19">
        <f t="shared" si="1"/>
        <v>17.718499999999999</v>
      </c>
      <c r="W9" s="20">
        <v>14</v>
      </c>
      <c r="X9" s="20">
        <f t="shared" si="4"/>
        <v>1.7743395</v>
      </c>
      <c r="Y9" s="20">
        <f t="shared" si="5"/>
        <v>1.9503375000000001</v>
      </c>
      <c r="Z9" s="20">
        <f t="shared" si="6"/>
        <v>1.6842080000000001</v>
      </c>
      <c r="AA9" s="20"/>
      <c r="AB9" s="20">
        <v>14</v>
      </c>
      <c r="AC9" s="20">
        <f t="shared" si="7"/>
        <v>2.0213999999999999E-2</v>
      </c>
      <c r="AD9" s="20">
        <f t="shared" si="8"/>
        <v>1.9575499999999999E-2</v>
      </c>
      <c r="AE9" s="20">
        <f t="shared" si="9"/>
        <v>1.7718499999999998E-2</v>
      </c>
    </row>
    <row r="10" spans="1:3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L10" s="17"/>
      <c r="M10" s="17"/>
      <c r="N10" s="17"/>
      <c r="O10" s="17"/>
      <c r="P10" s="17"/>
      <c r="Q10" s="19"/>
      <c r="R10" s="17"/>
      <c r="S10" s="17"/>
      <c r="T10" s="17"/>
      <c r="U10" s="17"/>
      <c r="W10" s="20"/>
      <c r="X10" s="20"/>
      <c r="Y10" s="20"/>
      <c r="Z10" s="20"/>
      <c r="AA10" s="20"/>
      <c r="AB10" s="20"/>
      <c r="AC10" s="20"/>
      <c r="AD10" s="20"/>
      <c r="AE10" s="20"/>
    </row>
    <row r="11" spans="1:31" x14ac:dyDescent="0.25">
      <c r="A11" s="15"/>
      <c r="B11" s="15" t="s">
        <v>86</v>
      </c>
      <c r="C11" s="16" t="s">
        <v>83</v>
      </c>
      <c r="D11" s="16" t="s">
        <v>84</v>
      </c>
      <c r="E11" s="16" t="s">
        <v>85</v>
      </c>
      <c r="F11" s="15"/>
      <c r="G11" s="15" t="s">
        <v>86</v>
      </c>
      <c r="H11" s="15" t="s">
        <v>110</v>
      </c>
      <c r="I11" s="15" t="s">
        <v>111</v>
      </c>
      <c r="J11" s="15" t="s">
        <v>112</v>
      </c>
      <c r="L11" s="17"/>
      <c r="M11" s="17" t="s">
        <v>86</v>
      </c>
      <c r="N11" s="19" t="s">
        <v>83</v>
      </c>
      <c r="O11" s="19" t="s">
        <v>84</v>
      </c>
      <c r="P11" s="19" t="s">
        <v>85</v>
      </c>
      <c r="Q11" s="19"/>
      <c r="R11" s="17" t="s">
        <v>86</v>
      </c>
      <c r="S11" s="17" t="s">
        <v>110</v>
      </c>
      <c r="T11" s="17" t="s">
        <v>111</v>
      </c>
      <c r="U11" s="17" t="s">
        <v>112</v>
      </c>
      <c r="W11" s="20" t="s">
        <v>86</v>
      </c>
      <c r="X11" s="20" t="s">
        <v>83</v>
      </c>
      <c r="Y11" s="20" t="s">
        <v>84</v>
      </c>
      <c r="Z11" s="20" t="s">
        <v>85</v>
      </c>
      <c r="AA11" s="20"/>
      <c r="AB11" s="20" t="s">
        <v>86</v>
      </c>
      <c r="AC11" s="20" t="s">
        <v>110</v>
      </c>
      <c r="AD11" s="20" t="s">
        <v>111</v>
      </c>
      <c r="AE11" s="20" t="s">
        <v>112</v>
      </c>
    </row>
    <row r="12" spans="1:31" x14ac:dyDescent="0.25">
      <c r="A12" s="15"/>
      <c r="B12" s="16">
        <v>0</v>
      </c>
      <c r="C12" s="16">
        <v>0</v>
      </c>
      <c r="D12" s="16">
        <v>0</v>
      </c>
      <c r="E12" s="16">
        <v>0</v>
      </c>
      <c r="F12" s="15"/>
      <c r="G12" s="16">
        <v>0</v>
      </c>
      <c r="H12" s="16">
        <v>0</v>
      </c>
      <c r="I12" s="16">
        <v>0</v>
      </c>
      <c r="J12" s="16">
        <v>0</v>
      </c>
      <c r="L12" s="17"/>
      <c r="M12" s="19">
        <v>0</v>
      </c>
      <c r="N12" s="19">
        <v>0</v>
      </c>
      <c r="O12" s="19">
        <v>0</v>
      </c>
      <c r="P12" s="19">
        <v>0</v>
      </c>
      <c r="Q12" s="19"/>
      <c r="R12" s="19">
        <v>0</v>
      </c>
      <c r="S12" s="19">
        <v>0</v>
      </c>
      <c r="T12" s="19">
        <v>0</v>
      </c>
      <c r="U12" s="19">
        <v>0</v>
      </c>
      <c r="W12" s="20">
        <v>0</v>
      </c>
      <c r="X12" s="20">
        <v>0</v>
      </c>
      <c r="Y12" s="20">
        <v>0</v>
      </c>
      <c r="Z12" s="20">
        <v>0</v>
      </c>
      <c r="AA12" s="20"/>
      <c r="AB12" s="20">
        <v>0</v>
      </c>
      <c r="AC12" s="20">
        <v>0</v>
      </c>
      <c r="AD12" s="20">
        <v>0</v>
      </c>
      <c r="AE12" s="20">
        <v>0</v>
      </c>
    </row>
    <row r="13" spans="1:31" x14ac:dyDescent="0.25">
      <c r="A13" s="15"/>
      <c r="B13" s="16">
        <v>2</v>
      </c>
      <c r="C13" s="16">
        <v>50.426699999999997</v>
      </c>
      <c r="D13" s="16">
        <v>24.604099999999999</v>
      </c>
      <c r="E13" s="16">
        <v>75.520799999999994</v>
      </c>
      <c r="F13" s="15"/>
      <c r="G13" s="16">
        <v>2</v>
      </c>
      <c r="H13" s="16">
        <v>0.754</v>
      </c>
      <c r="I13" s="16">
        <v>0</v>
      </c>
      <c r="J13" s="16">
        <v>0</v>
      </c>
      <c r="L13" s="17"/>
      <c r="M13" s="19">
        <v>2</v>
      </c>
      <c r="N13" s="19">
        <f t="shared" ref="N13:P17" si="10">C13*5</f>
        <v>252.13349999999997</v>
      </c>
      <c r="O13" s="19">
        <f t="shared" si="10"/>
        <v>123.0205</v>
      </c>
      <c r="P13" s="19">
        <f t="shared" si="10"/>
        <v>377.60399999999998</v>
      </c>
      <c r="Q13" s="19"/>
      <c r="R13" s="19">
        <v>2</v>
      </c>
      <c r="S13" s="19">
        <f>H13*5</f>
        <v>3.77</v>
      </c>
      <c r="T13" s="19">
        <v>0</v>
      </c>
      <c r="U13" s="19">
        <v>0</v>
      </c>
      <c r="W13" s="20">
        <v>2</v>
      </c>
      <c r="X13" s="20">
        <f>N13/1000</f>
        <v>0.25213349999999995</v>
      </c>
      <c r="Y13" s="20">
        <f t="shared" ref="Y13:Z13" si="11">O13/1000</f>
        <v>0.1230205</v>
      </c>
      <c r="Z13" s="20">
        <f t="shared" si="11"/>
        <v>0.377604</v>
      </c>
      <c r="AA13" s="20"/>
      <c r="AB13" s="20">
        <v>2</v>
      </c>
      <c r="AC13" s="20">
        <f>S13/1000</f>
        <v>3.7699999999999999E-3</v>
      </c>
      <c r="AD13" s="20">
        <v>0</v>
      </c>
      <c r="AE13" s="20">
        <v>0</v>
      </c>
    </row>
    <row r="14" spans="1:31" x14ac:dyDescent="0.25">
      <c r="A14" s="15"/>
      <c r="B14" s="16">
        <v>5</v>
      </c>
      <c r="C14" s="16">
        <v>246.1645</v>
      </c>
      <c r="D14" s="16">
        <v>227.36609999999999</v>
      </c>
      <c r="E14" s="16">
        <v>247.45079999999999</v>
      </c>
      <c r="F14" s="15"/>
      <c r="G14" s="16">
        <v>5</v>
      </c>
      <c r="H14" s="16">
        <v>0.68020000000000003</v>
      </c>
      <c r="I14" s="16">
        <v>0</v>
      </c>
      <c r="J14" s="16">
        <v>0</v>
      </c>
      <c r="L14" s="17"/>
      <c r="M14" s="19">
        <v>5</v>
      </c>
      <c r="N14" s="19">
        <f t="shared" si="10"/>
        <v>1230.8225</v>
      </c>
      <c r="O14" s="19">
        <f t="shared" si="10"/>
        <v>1136.8305</v>
      </c>
      <c r="P14" s="19">
        <f t="shared" si="10"/>
        <v>1237.2539999999999</v>
      </c>
      <c r="Q14" s="17"/>
      <c r="R14" s="19">
        <v>5</v>
      </c>
      <c r="S14" s="19">
        <f>H14*5</f>
        <v>3.4010000000000002</v>
      </c>
      <c r="T14" s="19">
        <v>0</v>
      </c>
      <c r="U14" s="19">
        <v>0</v>
      </c>
      <c r="W14" s="20">
        <v>5</v>
      </c>
      <c r="X14" s="20">
        <f t="shared" ref="X14:X17" si="12">N14/1000</f>
        <v>1.2308224999999999</v>
      </c>
      <c r="Y14" s="20">
        <f t="shared" ref="Y14:Y17" si="13">O14/1000</f>
        <v>1.1368305000000001</v>
      </c>
      <c r="Z14" s="20">
        <f t="shared" ref="Z14:Z17" si="14">P14/1000</f>
        <v>1.2372539999999999</v>
      </c>
      <c r="AA14" s="20"/>
      <c r="AB14" s="20">
        <v>5</v>
      </c>
      <c r="AC14" s="20">
        <f t="shared" ref="AC14:AC17" si="15">S14/1000</f>
        <v>3.4010000000000004E-3</v>
      </c>
      <c r="AD14" s="20">
        <v>0</v>
      </c>
      <c r="AE14" s="20">
        <v>0</v>
      </c>
    </row>
    <row r="15" spans="1:31" x14ac:dyDescent="0.25">
      <c r="A15" s="15"/>
      <c r="B15" s="16">
        <v>8</v>
      </c>
      <c r="C15" s="16">
        <v>253.7336</v>
      </c>
      <c r="D15" s="16">
        <v>240.64699999999999</v>
      </c>
      <c r="E15" s="16">
        <v>216.5033</v>
      </c>
      <c r="F15" s="15"/>
      <c r="G15" s="16">
        <v>8</v>
      </c>
      <c r="H15" s="16">
        <v>0.65720000000000001</v>
      </c>
      <c r="I15" s="16">
        <v>0</v>
      </c>
      <c r="J15" s="16">
        <v>0</v>
      </c>
      <c r="L15" s="17"/>
      <c r="M15" s="19">
        <v>8</v>
      </c>
      <c r="N15" s="19">
        <f t="shared" si="10"/>
        <v>1268.6679999999999</v>
      </c>
      <c r="O15" s="19">
        <f t="shared" si="10"/>
        <v>1203.2349999999999</v>
      </c>
      <c r="P15" s="19">
        <f t="shared" si="10"/>
        <v>1082.5165</v>
      </c>
      <c r="Q15" s="17"/>
      <c r="R15" s="19">
        <v>8</v>
      </c>
      <c r="S15" s="19">
        <f>H15*5</f>
        <v>3.286</v>
      </c>
      <c r="T15" s="19">
        <v>0</v>
      </c>
      <c r="U15" s="19">
        <v>0</v>
      </c>
      <c r="W15" s="20">
        <v>8</v>
      </c>
      <c r="X15" s="20">
        <f t="shared" si="12"/>
        <v>1.2686679999999999</v>
      </c>
      <c r="Y15" s="20">
        <f t="shared" si="13"/>
        <v>1.2032349999999998</v>
      </c>
      <c r="Z15" s="20">
        <f t="shared" si="14"/>
        <v>1.0825164999999999</v>
      </c>
      <c r="AA15" s="20"/>
      <c r="AB15" s="20">
        <v>8</v>
      </c>
      <c r="AC15" s="20">
        <f t="shared" si="15"/>
        <v>3.2859999999999999E-3</v>
      </c>
      <c r="AD15" s="20">
        <v>0</v>
      </c>
      <c r="AE15" s="20">
        <v>0</v>
      </c>
    </row>
    <row r="16" spans="1:31" x14ac:dyDescent="0.25">
      <c r="A16" s="15"/>
      <c r="B16" s="16">
        <v>11</v>
      </c>
      <c r="C16" s="16">
        <v>251.95779999999999</v>
      </c>
      <c r="D16" s="16">
        <v>232.65379999999999</v>
      </c>
      <c r="E16" s="16">
        <v>196.06299999999999</v>
      </c>
      <c r="F16" s="15"/>
      <c r="G16" s="16">
        <v>11</v>
      </c>
      <c r="H16" s="16">
        <v>0.73839999999999995</v>
      </c>
      <c r="I16" s="16">
        <v>0</v>
      </c>
      <c r="J16" s="16">
        <v>0</v>
      </c>
      <c r="L16" s="17"/>
      <c r="M16" s="19">
        <v>11</v>
      </c>
      <c r="N16" s="19">
        <f t="shared" si="10"/>
        <v>1259.789</v>
      </c>
      <c r="O16" s="19">
        <f t="shared" si="10"/>
        <v>1163.269</v>
      </c>
      <c r="P16" s="19">
        <f t="shared" si="10"/>
        <v>980.31499999999994</v>
      </c>
      <c r="Q16" s="17"/>
      <c r="R16" s="19">
        <v>11</v>
      </c>
      <c r="S16" s="19">
        <f>H16*5</f>
        <v>3.6919999999999997</v>
      </c>
      <c r="T16" s="19">
        <v>0</v>
      </c>
      <c r="U16" s="19">
        <v>0</v>
      </c>
      <c r="W16" s="20">
        <v>11</v>
      </c>
      <c r="X16" s="20">
        <f t="shared" si="12"/>
        <v>1.259789</v>
      </c>
      <c r="Y16" s="20">
        <f t="shared" si="13"/>
        <v>1.1632690000000001</v>
      </c>
      <c r="Z16" s="20">
        <f t="shared" si="14"/>
        <v>0.98031499999999994</v>
      </c>
      <c r="AA16" s="20"/>
      <c r="AB16" s="20">
        <v>11</v>
      </c>
      <c r="AC16" s="20">
        <f t="shared" si="15"/>
        <v>3.6919999999999995E-3</v>
      </c>
      <c r="AD16" s="20">
        <v>0</v>
      </c>
      <c r="AE16" s="20">
        <v>0</v>
      </c>
    </row>
    <row r="17" spans="1:31" x14ac:dyDescent="0.25">
      <c r="A17" s="15"/>
      <c r="B17" s="16">
        <v>14</v>
      </c>
      <c r="C17" s="16">
        <v>252.77260000000001</v>
      </c>
      <c r="D17" s="16">
        <v>242.1978</v>
      </c>
      <c r="E17" s="16">
        <v>246.1386</v>
      </c>
      <c r="F17" s="15"/>
      <c r="G17" s="16">
        <v>14</v>
      </c>
      <c r="H17" s="16">
        <v>0.90180000000000005</v>
      </c>
      <c r="I17" s="16">
        <v>0</v>
      </c>
      <c r="J17" s="16">
        <v>0</v>
      </c>
      <c r="L17" s="17"/>
      <c r="M17" s="19">
        <v>14</v>
      </c>
      <c r="N17" s="19">
        <f t="shared" si="10"/>
        <v>1263.8630000000001</v>
      </c>
      <c r="O17" s="19">
        <f t="shared" si="10"/>
        <v>1210.989</v>
      </c>
      <c r="P17" s="19">
        <f t="shared" si="10"/>
        <v>1230.693</v>
      </c>
      <c r="Q17" s="17"/>
      <c r="R17" s="19">
        <v>14</v>
      </c>
      <c r="S17" s="19">
        <f>H17*5</f>
        <v>4.5090000000000003</v>
      </c>
      <c r="T17" s="19">
        <v>0</v>
      </c>
      <c r="U17" s="19">
        <v>0</v>
      </c>
      <c r="W17" s="20">
        <v>14</v>
      </c>
      <c r="X17" s="20">
        <f t="shared" si="12"/>
        <v>1.263863</v>
      </c>
      <c r="Y17" s="20">
        <f t="shared" si="13"/>
        <v>1.2109890000000001</v>
      </c>
      <c r="Z17" s="20">
        <f t="shared" si="14"/>
        <v>1.230693</v>
      </c>
      <c r="AA17" s="20"/>
      <c r="AB17" s="20">
        <v>14</v>
      </c>
      <c r="AC17" s="20">
        <f t="shared" si="15"/>
        <v>4.509E-3</v>
      </c>
      <c r="AD17" s="20">
        <v>0</v>
      </c>
      <c r="AE17" s="20">
        <v>0</v>
      </c>
    </row>
    <row r="18" spans="1:3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L18" s="17"/>
      <c r="M18" s="17"/>
      <c r="N18" s="17"/>
      <c r="O18" s="17"/>
      <c r="P18" s="17"/>
      <c r="Q18" s="17"/>
      <c r="R18" s="17"/>
      <c r="S18" s="17"/>
      <c r="T18" s="17"/>
      <c r="U18" s="17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x14ac:dyDescent="0.25">
      <c r="A19" s="15"/>
      <c r="B19" s="15" t="s">
        <v>87</v>
      </c>
      <c r="C19" s="16" t="s">
        <v>83</v>
      </c>
      <c r="D19" s="16" t="s">
        <v>84</v>
      </c>
      <c r="E19" s="16" t="s">
        <v>85</v>
      </c>
      <c r="F19" s="15"/>
      <c r="G19" s="15" t="s">
        <v>87</v>
      </c>
      <c r="H19" s="15" t="s">
        <v>110</v>
      </c>
      <c r="I19" s="15" t="s">
        <v>111</v>
      </c>
      <c r="J19" s="15" t="s">
        <v>112</v>
      </c>
      <c r="L19" s="17"/>
      <c r="M19" s="17" t="s">
        <v>87</v>
      </c>
      <c r="N19" s="19" t="s">
        <v>83</v>
      </c>
      <c r="O19" s="19" t="s">
        <v>84</v>
      </c>
      <c r="P19" s="19" t="s">
        <v>85</v>
      </c>
      <c r="Q19" s="17"/>
      <c r="R19" s="17" t="s">
        <v>87</v>
      </c>
      <c r="S19" s="17" t="s">
        <v>110</v>
      </c>
      <c r="T19" s="17" t="s">
        <v>111</v>
      </c>
      <c r="U19" s="17" t="s">
        <v>112</v>
      </c>
      <c r="W19" s="20" t="s">
        <v>87</v>
      </c>
      <c r="X19" s="20" t="s">
        <v>83</v>
      </c>
      <c r="Y19" s="20" t="s">
        <v>84</v>
      </c>
      <c r="Z19" s="20" t="s">
        <v>85</v>
      </c>
      <c r="AA19" s="20"/>
      <c r="AB19" s="20" t="s">
        <v>87</v>
      </c>
      <c r="AC19" s="20" t="s">
        <v>110</v>
      </c>
      <c r="AD19" s="20" t="s">
        <v>111</v>
      </c>
      <c r="AE19" s="20" t="s">
        <v>112</v>
      </c>
    </row>
    <row r="20" spans="1:31" x14ac:dyDescent="0.25">
      <c r="A20" s="15"/>
      <c r="B20" s="16">
        <v>0</v>
      </c>
      <c r="C20" s="16">
        <v>0</v>
      </c>
      <c r="D20" s="16">
        <v>0</v>
      </c>
      <c r="E20" s="16">
        <v>0</v>
      </c>
      <c r="F20" s="15"/>
      <c r="G20" s="16">
        <v>0</v>
      </c>
      <c r="H20" s="16">
        <v>0</v>
      </c>
      <c r="I20" s="16">
        <v>0</v>
      </c>
      <c r="J20" s="16">
        <v>0</v>
      </c>
      <c r="L20" s="17"/>
      <c r="M20" s="19">
        <v>0</v>
      </c>
      <c r="N20" s="19">
        <v>0</v>
      </c>
      <c r="O20" s="19">
        <v>0</v>
      </c>
      <c r="P20" s="19">
        <v>0</v>
      </c>
      <c r="Q20" s="17"/>
      <c r="R20" s="19">
        <v>0</v>
      </c>
      <c r="S20" s="19">
        <v>0</v>
      </c>
      <c r="T20" s="19">
        <v>0</v>
      </c>
      <c r="U20" s="19">
        <v>0</v>
      </c>
      <c r="W20" s="20">
        <v>0</v>
      </c>
      <c r="X20" s="20">
        <v>0</v>
      </c>
      <c r="Y20" s="20">
        <v>0</v>
      </c>
      <c r="Z20" s="20">
        <v>0</v>
      </c>
      <c r="AA20" s="20"/>
      <c r="AB20" s="20">
        <v>0</v>
      </c>
      <c r="AC20" s="20">
        <v>0</v>
      </c>
      <c r="AD20" s="20">
        <v>0</v>
      </c>
      <c r="AE20" s="20">
        <v>0</v>
      </c>
    </row>
    <row r="21" spans="1:31" x14ac:dyDescent="0.25">
      <c r="A21" s="15"/>
      <c r="B21" s="16">
        <v>2</v>
      </c>
      <c r="C21" s="16">
        <v>0</v>
      </c>
      <c r="D21" s="16">
        <v>0</v>
      </c>
      <c r="E21" s="16">
        <v>0</v>
      </c>
      <c r="F21" s="15"/>
      <c r="G21" s="16">
        <v>2</v>
      </c>
      <c r="H21" s="16">
        <v>0</v>
      </c>
      <c r="I21" s="16">
        <v>0</v>
      </c>
      <c r="J21" s="16">
        <v>0</v>
      </c>
      <c r="L21" s="17"/>
      <c r="M21" s="19">
        <v>2</v>
      </c>
      <c r="N21" s="19">
        <v>0</v>
      </c>
      <c r="O21" s="19">
        <v>0</v>
      </c>
      <c r="P21" s="19">
        <v>0</v>
      </c>
      <c r="Q21" s="17"/>
      <c r="R21" s="19">
        <v>2</v>
      </c>
      <c r="S21" s="19">
        <v>0</v>
      </c>
      <c r="T21" s="19">
        <v>0</v>
      </c>
      <c r="U21" s="19">
        <v>0</v>
      </c>
      <c r="W21" s="20">
        <v>2</v>
      </c>
      <c r="X21" s="20">
        <v>0</v>
      </c>
      <c r="Y21" s="20">
        <v>0</v>
      </c>
      <c r="Z21" s="20">
        <v>0</v>
      </c>
      <c r="AA21" s="20"/>
      <c r="AB21" s="20">
        <v>2</v>
      </c>
      <c r="AC21" s="20">
        <v>0</v>
      </c>
      <c r="AD21" s="20">
        <v>0</v>
      </c>
      <c r="AE21" s="20">
        <v>0</v>
      </c>
    </row>
    <row r="22" spans="1:31" x14ac:dyDescent="0.25">
      <c r="A22" s="15"/>
      <c r="B22" s="16">
        <v>5</v>
      </c>
      <c r="C22" s="16">
        <v>3.1886000000000001</v>
      </c>
      <c r="D22" s="16">
        <v>2.9752000000000001</v>
      </c>
      <c r="E22" s="16">
        <v>3.0148000000000001</v>
      </c>
      <c r="F22" s="15"/>
      <c r="G22" s="16">
        <v>5</v>
      </c>
      <c r="H22" s="16">
        <v>0</v>
      </c>
      <c r="I22" s="16">
        <v>0</v>
      </c>
      <c r="J22" s="16">
        <v>0</v>
      </c>
      <c r="L22" s="17"/>
      <c r="M22" s="19">
        <v>5</v>
      </c>
      <c r="N22" s="19">
        <f t="shared" ref="N22:P25" si="16">C22*5</f>
        <v>15.943000000000001</v>
      </c>
      <c r="O22" s="19">
        <f t="shared" si="16"/>
        <v>14.876000000000001</v>
      </c>
      <c r="P22" s="19">
        <f t="shared" si="16"/>
        <v>15.074000000000002</v>
      </c>
      <c r="Q22" s="17"/>
      <c r="R22" s="19">
        <v>5</v>
      </c>
      <c r="S22" s="19">
        <v>0</v>
      </c>
      <c r="T22" s="19">
        <v>0</v>
      </c>
      <c r="U22" s="19">
        <v>0</v>
      </c>
      <c r="W22" s="20">
        <v>5</v>
      </c>
      <c r="X22" s="20">
        <f>N22/1000</f>
        <v>1.5943000000000002E-2</v>
      </c>
      <c r="Y22" s="20">
        <f t="shared" ref="Y22:Z22" si="17">O22/1000</f>
        <v>1.4876000000000002E-2</v>
      </c>
      <c r="Z22" s="20">
        <f t="shared" si="17"/>
        <v>1.5074000000000002E-2</v>
      </c>
      <c r="AA22" s="20"/>
      <c r="AB22" s="20">
        <v>5</v>
      </c>
      <c r="AC22" s="20">
        <v>0</v>
      </c>
      <c r="AD22" s="20">
        <v>0</v>
      </c>
      <c r="AE22" s="20">
        <v>0</v>
      </c>
    </row>
    <row r="23" spans="1:31" x14ac:dyDescent="0.25">
      <c r="A23" s="15"/>
      <c r="B23" s="16">
        <v>8</v>
      </c>
      <c r="C23" s="16">
        <v>3.4237000000000002</v>
      </c>
      <c r="D23" s="16">
        <v>3.3784000000000001</v>
      </c>
      <c r="E23" s="16">
        <v>2.8321999999999998</v>
      </c>
      <c r="F23" s="15"/>
      <c r="G23" s="16">
        <v>8</v>
      </c>
      <c r="H23" s="16">
        <v>0</v>
      </c>
      <c r="I23" s="16">
        <v>0</v>
      </c>
      <c r="J23" s="16">
        <v>0</v>
      </c>
      <c r="L23" s="17"/>
      <c r="M23" s="19">
        <v>8</v>
      </c>
      <c r="N23" s="19">
        <f t="shared" si="16"/>
        <v>17.118500000000001</v>
      </c>
      <c r="O23" s="19">
        <f t="shared" si="16"/>
        <v>16.891999999999999</v>
      </c>
      <c r="P23" s="19">
        <f t="shared" si="16"/>
        <v>14.161</v>
      </c>
      <c r="Q23" s="17"/>
      <c r="R23" s="19">
        <v>8</v>
      </c>
      <c r="S23" s="19">
        <v>0</v>
      </c>
      <c r="T23" s="19">
        <v>0</v>
      </c>
      <c r="U23" s="19">
        <v>0</v>
      </c>
      <c r="W23" s="20">
        <v>8</v>
      </c>
      <c r="X23" s="20">
        <f t="shared" ref="X23:X25" si="18">N23/1000</f>
        <v>1.7118500000000002E-2</v>
      </c>
      <c r="Y23" s="20">
        <f t="shared" ref="Y23:Y25" si="19">O23/1000</f>
        <v>1.6892000000000001E-2</v>
      </c>
      <c r="Z23" s="20">
        <f t="shared" ref="Z23:Z25" si="20">P23/1000</f>
        <v>1.4161E-2</v>
      </c>
      <c r="AA23" s="20"/>
      <c r="AB23" s="20">
        <v>8</v>
      </c>
      <c r="AC23" s="20">
        <v>0</v>
      </c>
      <c r="AD23" s="20">
        <v>0</v>
      </c>
      <c r="AE23" s="20">
        <v>0</v>
      </c>
    </row>
    <row r="24" spans="1:31" x14ac:dyDescent="0.25">
      <c r="A24" s="15"/>
      <c r="B24" s="16">
        <v>11</v>
      </c>
      <c r="C24" s="16">
        <v>3.5352999999999999</v>
      </c>
      <c r="D24" s="16">
        <v>3.2635000000000001</v>
      </c>
      <c r="E24" s="16">
        <v>2.5209999999999999</v>
      </c>
      <c r="F24" s="15"/>
      <c r="G24" s="16">
        <v>11</v>
      </c>
      <c r="H24" s="16">
        <v>0</v>
      </c>
      <c r="I24" s="16">
        <v>0</v>
      </c>
      <c r="J24" s="16">
        <v>0</v>
      </c>
      <c r="L24" s="17"/>
      <c r="M24" s="19">
        <v>11</v>
      </c>
      <c r="N24" s="19">
        <f t="shared" si="16"/>
        <v>17.676500000000001</v>
      </c>
      <c r="O24" s="19">
        <f t="shared" si="16"/>
        <v>16.317499999999999</v>
      </c>
      <c r="P24" s="19">
        <f t="shared" si="16"/>
        <v>12.605</v>
      </c>
      <c r="Q24" s="17"/>
      <c r="R24" s="19">
        <v>11</v>
      </c>
      <c r="S24" s="19">
        <v>0</v>
      </c>
      <c r="T24" s="19">
        <v>0</v>
      </c>
      <c r="U24" s="19">
        <v>0</v>
      </c>
      <c r="W24" s="20">
        <v>11</v>
      </c>
      <c r="X24" s="20">
        <f t="shared" si="18"/>
        <v>1.7676500000000001E-2</v>
      </c>
      <c r="Y24" s="20">
        <f t="shared" si="19"/>
        <v>1.6317499999999999E-2</v>
      </c>
      <c r="Z24" s="20">
        <f t="shared" si="20"/>
        <v>1.2605E-2</v>
      </c>
      <c r="AA24" s="20"/>
      <c r="AB24" s="20">
        <v>11</v>
      </c>
      <c r="AC24" s="20">
        <v>0</v>
      </c>
      <c r="AD24" s="20">
        <v>0</v>
      </c>
      <c r="AE24" s="20">
        <v>0</v>
      </c>
    </row>
    <row r="25" spans="1:31" x14ac:dyDescent="0.25">
      <c r="A25" s="15"/>
      <c r="B25" s="16">
        <v>14</v>
      </c>
      <c r="C25" s="16">
        <v>3.3</v>
      </c>
      <c r="D25" s="16">
        <v>3.4340999999999999</v>
      </c>
      <c r="E25" s="16">
        <v>3.3593999999999999</v>
      </c>
      <c r="F25" s="15"/>
      <c r="G25" s="16">
        <v>14</v>
      </c>
      <c r="H25" s="16">
        <v>0</v>
      </c>
      <c r="I25" s="16">
        <v>0</v>
      </c>
      <c r="J25" s="16">
        <v>0</v>
      </c>
      <c r="L25" s="17"/>
      <c r="M25" s="19">
        <v>14</v>
      </c>
      <c r="N25" s="19">
        <f t="shared" si="16"/>
        <v>16.5</v>
      </c>
      <c r="O25" s="19">
        <f t="shared" si="16"/>
        <v>17.170500000000001</v>
      </c>
      <c r="P25" s="19">
        <f t="shared" si="16"/>
        <v>16.797000000000001</v>
      </c>
      <c r="Q25" s="17"/>
      <c r="R25" s="19">
        <v>14</v>
      </c>
      <c r="S25" s="19">
        <v>0</v>
      </c>
      <c r="T25" s="19">
        <v>0</v>
      </c>
      <c r="U25" s="19">
        <v>0</v>
      </c>
      <c r="W25" s="20">
        <v>14</v>
      </c>
      <c r="X25" s="20">
        <f t="shared" si="18"/>
        <v>1.6500000000000001E-2</v>
      </c>
      <c r="Y25" s="20">
        <f t="shared" si="19"/>
        <v>1.7170500000000002E-2</v>
      </c>
      <c r="Z25" s="20">
        <f t="shared" si="20"/>
        <v>1.6796999999999999E-2</v>
      </c>
      <c r="AA25" s="20"/>
      <c r="AB25" s="20">
        <v>14</v>
      </c>
      <c r="AC25" s="20">
        <v>0</v>
      </c>
      <c r="AD25" s="20">
        <v>0</v>
      </c>
      <c r="AE25" s="20">
        <v>0</v>
      </c>
    </row>
    <row r="26" spans="1:31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L26" s="17"/>
      <c r="M26" s="17"/>
      <c r="N26" s="17"/>
      <c r="O26" s="17"/>
      <c r="P26" s="17"/>
      <c r="Q26" s="17"/>
      <c r="R26" s="17"/>
      <c r="S26" s="17"/>
      <c r="T26" s="17"/>
      <c r="U26" s="17"/>
      <c r="W26" s="20"/>
      <c r="X26" s="20"/>
      <c r="Y26" s="20"/>
      <c r="Z26" s="20"/>
      <c r="AA26" s="20"/>
      <c r="AB26" s="20"/>
      <c r="AC26" s="20"/>
      <c r="AD26" s="20"/>
      <c r="AE26" s="20"/>
    </row>
    <row r="27" spans="1:31" x14ac:dyDescent="0.25">
      <c r="A27" s="15"/>
      <c r="B27" s="15" t="s">
        <v>88</v>
      </c>
      <c r="C27" s="16" t="s">
        <v>83</v>
      </c>
      <c r="D27" s="16" t="s">
        <v>84</v>
      </c>
      <c r="E27" s="16" t="s">
        <v>85</v>
      </c>
      <c r="F27" s="15"/>
      <c r="G27" s="15" t="s">
        <v>88</v>
      </c>
      <c r="H27" s="15" t="s">
        <v>110</v>
      </c>
      <c r="I27" s="15" t="s">
        <v>111</v>
      </c>
      <c r="J27" s="15" t="s">
        <v>112</v>
      </c>
      <c r="L27" s="17"/>
      <c r="M27" s="17" t="s">
        <v>88</v>
      </c>
      <c r="N27" s="19" t="s">
        <v>83</v>
      </c>
      <c r="O27" s="19" t="s">
        <v>84</v>
      </c>
      <c r="P27" s="19" t="s">
        <v>85</v>
      </c>
      <c r="Q27" s="17"/>
      <c r="R27" s="17" t="s">
        <v>88</v>
      </c>
      <c r="S27" s="17" t="s">
        <v>110</v>
      </c>
      <c r="T27" s="17" t="s">
        <v>111</v>
      </c>
      <c r="U27" s="17" t="s">
        <v>112</v>
      </c>
      <c r="W27" s="20" t="s">
        <v>88</v>
      </c>
      <c r="X27" s="20" t="s">
        <v>83</v>
      </c>
      <c r="Y27" s="20" t="s">
        <v>84</v>
      </c>
      <c r="Z27" s="20" t="s">
        <v>85</v>
      </c>
      <c r="AA27" s="20"/>
      <c r="AB27" s="20" t="s">
        <v>88</v>
      </c>
      <c r="AC27" s="20" t="s">
        <v>110</v>
      </c>
      <c r="AD27" s="20" t="s">
        <v>111</v>
      </c>
      <c r="AE27" s="20" t="s">
        <v>112</v>
      </c>
    </row>
    <row r="28" spans="1:31" x14ac:dyDescent="0.25">
      <c r="A28" s="15"/>
      <c r="B28" s="16">
        <v>0</v>
      </c>
      <c r="C28" s="16">
        <v>4.3834999999999997</v>
      </c>
      <c r="D28" s="16">
        <v>4.0998000000000001</v>
      </c>
      <c r="E28" s="16">
        <v>5.0909000000000004</v>
      </c>
      <c r="F28" s="15"/>
      <c r="G28" s="16">
        <v>0</v>
      </c>
      <c r="H28" s="16">
        <v>0</v>
      </c>
      <c r="I28" s="16">
        <v>0</v>
      </c>
      <c r="J28" s="16">
        <v>0</v>
      </c>
      <c r="L28" s="17"/>
      <c r="M28" s="19">
        <v>0</v>
      </c>
      <c r="N28" s="19">
        <f t="shared" ref="N28:P33" si="21">C28*5</f>
        <v>21.917499999999997</v>
      </c>
      <c r="O28" s="19">
        <f t="shared" si="21"/>
        <v>20.499000000000002</v>
      </c>
      <c r="P28" s="19">
        <f t="shared" si="21"/>
        <v>25.454500000000003</v>
      </c>
      <c r="Q28" s="17"/>
      <c r="R28" s="19">
        <v>0</v>
      </c>
      <c r="S28" s="19">
        <v>0</v>
      </c>
      <c r="T28" s="19">
        <v>0</v>
      </c>
      <c r="U28" s="19">
        <v>0</v>
      </c>
      <c r="W28" s="20">
        <v>0</v>
      </c>
      <c r="X28" s="20">
        <f>N28/1000</f>
        <v>2.1917499999999996E-2</v>
      </c>
      <c r="Y28" s="20">
        <f t="shared" ref="Y28:Z28" si="22">O28/1000</f>
        <v>2.0499000000000003E-2</v>
      </c>
      <c r="Z28" s="20">
        <f t="shared" si="22"/>
        <v>2.5454500000000001E-2</v>
      </c>
      <c r="AA28" s="20"/>
      <c r="AB28" s="20">
        <v>0</v>
      </c>
      <c r="AC28" s="20">
        <v>0</v>
      </c>
      <c r="AD28" s="20">
        <v>0</v>
      </c>
      <c r="AE28" s="20">
        <v>0</v>
      </c>
    </row>
    <row r="29" spans="1:31" x14ac:dyDescent="0.25">
      <c r="A29" s="15"/>
      <c r="B29" s="16">
        <v>2</v>
      </c>
      <c r="C29" s="16">
        <v>4.5369000000000002</v>
      </c>
      <c r="D29" s="16">
        <v>4.0382999999999996</v>
      </c>
      <c r="E29" s="16">
        <v>5.2118000000000002</v>
      </c>
      <c r="F29" s="15"/>
      <c r="G29" s="16">
        <v>2</v>
      </c>
      <c r="H29" s="16">
        <v>0</v>
      </c>
      <c r="I29" s="16">
        <v>0</v>
      </c>
      <c r="J29" s="16">
        <v>0</v>
      </c>
      <c r="L29" s="17"/>
      <c r="M29" s="19">
        <v>2</v>
      </c>
      <c r="N29" s="19">
        <f t="shared" si="21"/>
        <v>22.6845</v>
      </c>
      <c r="O29" s="19">
        <f t="shared" si="21"/>
        <v>20.191499999999998</v>
      </c>
      <c r="P29" s="19">
        <f t="shared" si="21"/>
        <v>26.059000000000001</v>
      </c>
      <c r="Q29" s="17"/>
      <c r="R29" s="19">
        <v>2</v>
      </c>
      <c r="S29" s="19">
        <v>0</v>
      </c>
      <c r="T29" s="19">
        <v>0</v>
      </c>
      <c r="U29" s="19">
        <v>0</v>
      </c>
      <c r="W29" s="20">
        <v>2</v>
      </c>
      <c r="X29" s="20">
        <f t="shared" ref="X29:X33" si="23">N29/1000</f>
        <v>2.26845E-2</v>
      </c>
      <c r="Y29" s="20">
        <f t="shared" ref="Y29:Y33" si="24">O29/1000</f>
        <v>2.0191499999999998E-2</v>
      </c>
      <c r="Z29" s="20">
        <f t="shared" ref="Z29:Z33" si="25">P29/1000</f>
        <v>2.6059000000000002E-2</v>
      </c>
      <c r="AA29" s="20"/>
      <c r="AB29" s="20">
        <v>2</v>
      </c>
      <c r="AC29" s="20">
        <v>0</v>
      </c>
      <c r="AD29" s="20">
        <v>0</v>
      </c>
      <c r="AE29" s="20">
        <v>0</v>
      </c>
    </row>
    <row r="30" spans="1:31" x14ac:dyDescent="0.25">
      <c r="A30" s="15"/>
      <c r="B30" s="16">
        <v>5</v>
      </c>
      <c r="C30" s="16">
        <v>4.8010000000000002</v>
      </c>
      <c r="D30" s="16">
        <v>4.6336000000000004</v>
      </c>
      <c r="E30" s="16">
        <v>4.7441000000000004</v>
      </c>
      <c r="F30" s="15"/>
      <c r="G30" s="16">
        <v>5</v>
      </c>
      <c r="H30" s="16">
        <v>0</v>
      </c>
      <c r="I30" s="16">
        <v>0</v>
      </c>
      <c r="J30" s="16">
        <v>0</v>
      </c>
      <c r="L30" s="17"/>
      <c r="M30" s="19">
        <v>5</v>
      </c>
      <c r="N30" s="19">
        <f t="shared" si="21"/>
        <v>24.005000000000003</v>
      </c>
      <c r="O30" s="19">
        <f t="shared" si="21"/>
        <v>23.168000000000003</v>
      </c>
      <c r="P30" s="19">
        <f t="shared" si="21"/>
        <v>23.720500000000001</v>
      </c>
      <c r="Q30" s="17"/>
      <c r="R30" s="19">
        <v>5</v>
      </c>
      <c r="S30" s="19">
        <v>0</v>
      </c>
      <c r="T30" s="19">
        <v>0</v>
      </c>
      <c r="U30" s="19">
        <v>0</v>
      </c>
      <c r="W30" s="20">
        <v>5</v>
      </c>
      <c r="X30" s="20">
        <f t="shared" si="23"/>
        <v>2.4005000000000002E-2</v>
      </c>
      <c r="Y30" s="20">
        <f t="shared" si="24"/>
        <v>2.3168000000000001E-2</v>
      </c>
      <c r="Z30" s="20">
        <f t="shared" si="25"/>
        <v>2.3720500000000002E-2</v>
      </c>
      <c r="AA30" s="20"/>
      <c r="AB30" s="20">
        <v>5</v>
      </c>
      <c r="AC30" s="20">
        <v>0</v>
      </c>
      <c r="AD30" s="20">
        <v>0</v>
      </c>
      <c r="AE30" s="20">
        <v>0</v>
      </c>
    </row>
    <row r="31" spans="1:31" x14ac:dyDescent="0.25">
      <c r="A31" s="15"/>
      <c r="B31" s="16">
        <v>8</v>
      </c>
      <c r="C31" s="16">
        <v>4.8654000000000002</v>
      </c>
      <c r="D31" s="16">
        <v>4.9048999999999996</v>
      </c>
      <c r="E31" s="16">
        <v>4.0907</v>
      </c>
      <c r="F31" s="15"/>
      <c r="G31" s="16">
        <v>8</v>
      </c>
      <c r="H31" s="16">
        <v>0</v>
      </c>
      <c r="I31" s="16">
        <v>0</v>
      </c>
      <c r="J31" s="16">
        <v>0</v>
      </c>
      <c r="L31" s="17"/>
      <c r="M31" s="19">
        <v>8</v>
      </c>
      <c r="N31" s="19">
        <f t="shared" si="21"/>
        <v>24.327000000000002</v>
      </c>
      <c r="O31" s="19">
        <f t="shared" si="21"/>
        <v>24.524499999999996</v>
      </c>
      <c r="P31" s="19">
        <f t="shared" si="21"/>
        <v>20.453499999999998</v>
      </c>
      <c r="Q31" s="17"/>
      <c r="R31" s="19">
        <v>8</v>
      </c>
      <c r="S31" s="19">
        <v>0</v>
      </c>
      <c r="T31" s="19">
        <v>0</v>
      </c>
      <c r="U31" s="19">
        <v>0</v>
      </c>
      <c r="W31" s="20">
        <v>8</v>
      </c>
      <c r="X31" s="20">
        <f t="shared" si="23"/>
        <v>2.4327000000000001E-2</v>
      </c>
      <c r="Y31" s="20">
        <f t="shared" si="24"/>
        <v>2.4524499999999998E-2</v>
      </c>
      <c r="Z31" s="20">
        <f t="shared" si="25"/>
        <v>2.0453499999999999E-2</v>
      </c>
      <c r="AA31" s="20"/>
      <c r="AB31" s="20">
        <v>8</v>
      </c>
      <c r="AC31" s="20">
        <v>0</v>
      </c>
      <c r="AD31" s="20">
        <v>0</v>
      </c>
      <c r="AE31" s="20">
        <v>0</v>
      </c>
    </row>
    <row r="32" spans="1:31" x14ac:dyDescent="0.25">
      <c r="A32" s="15"/>
      <c r="B32" s="16">
        <v>11</v>
      </c>
      <c r="C32" s="16">
        <v>4.9801000000000002</v>
      </c>
      <c r="D32" s="16">
        <v>4.7031999999999998</v>
      </c>
      <c r="E32" s="16">
        <v>3.5583</v>
      </c>
      <c r="F32" s="15"/>
      <c r="G32" s="16">
        <v>11</v>
      </c>
      <c r="H32" s="16">
        <v>0</v>
      </c>
      <c r="I32" s="16">
        <v>0</v>
      </c>
      <c r="J32" s="16">
        <v>0</v>
      </c>
      <c r="L32" s="17"/>
      <c r="M32" s="19">
        <v>11</v>
      </c>
      <c r="N32" s="19">
        <f t="shared" si="21"/>
        <v>24.900500000000001</v>
      </c>
      <c r="O32" s="19">
        <f t="shared" si="21"/>
        <v>23.515999999999998</v>
      </c>
      <c r="P32" s="19">
        <f t="shared" si="21"/>
        <v>17.791499999999999</v>
      </c>
      <c r="Q32" s="17"/>
      <c r="R32" s="19">
        <v>11</v>
      </c>
      <c r="S32" s="19">
        <v>0</v>
      </c>
      <c r="T32" s="19">
        <v>0</v>
      </c>
      <c r="U32" s="19">
        <v>0</v>
      </c>
      <c r="W32" s="20">
        <v>11</v>
      </c>
      <c r="X32" s="20">
        <f t="shared" si="23"/>
        <v>2.4900500000000002E-2</v>
      </c>
      <c r="Y32" s="20">
        <f t="shared" si="24"/>
        <v>2.3515999999999999E-2</v>
      </c>
      <c r="Z32" s="20">
        <f t="shared" si="25"/>
        <v>1.7791499999999998E-2</v>
      </c>
      <c r="AA32" s="20"/>
      <c r="AB32" s="20">
        <v>11</v>
      </c>
      <c r="AC32" s="20">
        <v>0</v>
      </c>
      <c r="AD32" s="20">
        <v>0</v>
      </c>
      <c r="AE32" s="20">
        <v>0</v>
      </c>
    </row>
    <row r="33" spans="1:31" x14ac:dyDescent="0.25">
      <c r="A33" s="15"/>
      <c r="B33" s="16">
        <v>14</v>
      </c>
      <c r="C33" s="16">
        <v>4.6863000000000001</v>
      </c>
      <c r="D33" s="16">
        <v>4.5686999999999998</v>
      </c>
      <c r="E33" s="16">
        <v>4.5260999999999996</v>
      </c>
      <c r="F33" s="15"/>
      <c r="G33" s="16">
        <v>14</v>
      </c>
      <c r="H33" s="16">
        <v>0</v>
      </c>
      <c r="I33" s="16">
        <v>0</v>
      </c>
      <c r="J33" s="16">
        <v>0</v>
      </c>
      <c r="L33" s="17"/>
      <c r="M33" s="19">
        <v>14</v>
      </c>
      <c r="N33" s="19">
        <f t="shared" si="21"/>
        <v>23.4315</v>
      </c>
      <c r="O33" s="19">
        <f t="shared" si="21"/>
        <v>22.843499999999999</v>
      </c>
      <c r="P33" s="19">
        <f t="shared" si="21"/>
        <v>22.630499999999998</v>
      </c>
      <c r="Q33" s="17"/>
      <c r="R33" s="19">
        <v>14</v>
      </c>
      <c r="S33" s="19">
        <v>0</v>
      </c>
      <c r="T33" s="19">
        <v>0</v>
      </c>
      <c r="U33" s="19">
        <v>0</v>
      </c>
      <c r="W33" s="20">
        <v>14</v>
      </c>
      <c r="X33" s="20">
        <f t="shared" si="23"/>
        <v>2.3431500000000001E-2</v>
      </c>
      <c r="Y33" s="20">
        <f t="shared" si="24"/>
        <v>2.2843499999999999E-2</v>
      </c>
      <c r="Z33" s="20">
        <f t="shared" si="25"/>
        <v>2.2630499999999998E-2</v>
      </c>
      <c r="AA33" s="20"/>
      <c r="AB33" s="20">
        <v>14</v>
      </c>
      <c r="AC33" s="20">
        <v>0</v>
      </c>
      <c r="AD33" s="20">
        <v>0</v>
      </c>
      <c r="AE33" s="20">
        <v>0</v>
      </c>
    </row>
    <row r="36" spans="1:31" x14ac:dyDescent="0.25">
      <c r="B36" t="s">
        <v>43</v>
      </c>
    </row>
    <row r="37" spans="1:31" x14ac:dyDescent="0.25">
      <c r="B37" t="s">
        <v>89</v>
      </c>
      <c r="D37" t="s">
        <v>115</v>
      </c>
    </row>
    <row r="38" spans="1:31" x14ac:dyDescent="0.25">
      <c r="C38">
        <v>0</v>
      </c>
      <c r="D38">
        <v>2</v>
      </c>
      <c r="E38">
        <v>5</v>
      </c>
      <c r="F38">
        <v>8</v>
      </c>
      <c r="G38">
        <v>11</v>
      </c>
      <c r="H38">
        <v>14</v>
      </c>
    </row>
    <row r="39" spans="1:31" x14ac:dyDescent="0.25">
      <c r="B39" t="s">
        <v>72</v>
      </c>
      <c r="C39">
        <v>1.9389E-2</v>
      </c>
      <c r="D39">
        <v>0.18711983333333335</v>
      </c>
      <c r="E39">
        <v>1.7101216666666665</v>
      </c>
      <c r="F39">
        <v>1.7268716666666666</v>
      </c>
      <c r="G39">
        <v>1.6590864999999999</v>
      </c>
      <c r="H39">
        <v>1.8029616666666666</v>
      </c>
    </row>
    <row r="40" spans="1:31" x14ac:dyDescent="0.25">
      <c r="B40" t="s">
        <v>86</v>
      </c>
      <c r="C40">
        <v>0</v>
      </c>
      <c r="D40">
        <v>0.25091933333333333</v>
      </c>
      <c r="E40">
        <v>1.2016356666666665</v>
      </c>
      <c r="F40">
        <v>1.1848064999999999</v>
      </c>
      <c r="G40">
        <v>1.1344576666666668</v>
      </c>
      <c r="H40">
        <v>1.2351816666666668</v>
      </c>
    </row>
    <row r="41" spans="1:31" x14ac:dyDescent="0.25">
      <c r="B41" t="s">
        <v>87</v>
      </c>
      <c r="C41">
        <v>0</v>
      </c>
      <c r="D41">
        <v>0</v>
      </c>
      <c r="E41">
        <v>1.5297666666666669E-2</v>
      </c>
      <c r="F41">
        <v>1.6057166666666668E-2</v>
      </c>
      <c r="G41">
        <v>1.5532999999999998E-2</v>
      </c>
      <c r="H41">
        <v>1.6822500000000001E-2</v>
      </c>
    </row>
    <row r="42" spans="1:31" x14ac:dyDescent="0.25">
      <c r="B42" t="s">
        <v>88</v>
      </c>
      <c r="C42">
        <v>2.2623666666666667E-2</v>
      </c>
      <c r="D42">
        <v>2.2978333333333333E-2</v>
      </c>
      <c r="E42">
        <v>2.3631166666666672E-2</v>
      </c>
      <c r="F42">
        <v>2.310166666666667E-2</v>
      </c>
      <c r="G42">
        <v>2.2069333333333333E-2</v>
      </c>
      <c r="H42">
        <v>2.2968499999999999E-2</v>
      </c>
    </row>
    <row r="44" spans="1:31" x14ac:dyDescent="0.25">
      <c r="B44" t="s">
        <v>90</v>
      </c>
      <c r="D44" t="s">
        <v>115</v>
      </c>
    </row>
    <row r="45" spans="1:31" x14ac:dyDescent="0.25">
      <c r="B45" t="s">
        <v>72</v>
      </c>
      <c r="C45">
        <v>1.8831500000000001E-2</v>
      </c>
      <c r="D45">
        <v>1.9572833333333334E-2</v>
      </c>
      <c r="E45">
        <v>1.9368333333333335E-2</v>
      </c>
      <c r="F45">
        <v>1.9406666666666666E-2</v>
      </c>
      <c r="G45">
        <v>1.8415500000000001E-2</v>
      </c>
      <c r="H45">
        <v>1.9169333333333333E-2</v>
      </c>
    </row>
    <row r="46" spans="1:31" x14ac:dyDescent="0.25">
      <c r="B46" t="s">
        <v>86</v>
      </c>
      <c r="C46">
        <v>0</v>
      </c>
      <c r="D46">
        <v>1.2566666666666666E-3</v>
      </c>
      <c r="E46">
        <v>1.1336666666666667E-3</v>
      </c>
      <c r="F46">
        <v>1.0953333333333334E-3</v>
      </c>
      <c r="G46">
        <v>1.2306666666666666E-3</v>
      </c>
      <c r="H46">
        <v>1.503E-3</v>
      </c>
    </row>
    <row r="47" spans="1:31" x14ac:dyDescent="0.25">
      <c r="B47" t="s">
        <v>87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31" x14ac:dyDescent="0.25">
      <c r="B48" t="s">
        <v>88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BC672-9A27-4072-900B-CA43221C07AE}">
  <dimension ref="A2:I83"/>
  <sheetViews>
    <sheetView tabSelected="1" workbookViewId="0">
      <selection activeCell="I24" sqref="I24"/>
    </sheetView>
  </sheetViews>
  <sheetFormatPr defaultRowHeight="15" x14ac:dyDescent="0.25"/>
  <cols>
    <col min="1" max="1" width="9.140625" style="5"/>
    <col min="2" max="2" width="19.85546875" style="5" customWidth="1"/>
    <col min="3" max="3" width="20.140625" style="5" customWidth="1"/>
    <col min="4" max="4" width="14.7109375" style="5" customWidth="1"/>
    <col min="6" max="6" width="9.140625" style="5"/>
    <col min="7" max="7" width="13.7109375" style="5" customWidth="1"/>
    <col min="8" max="8" width="20.7109375" style="5" customWidth="1"/>
    <col min="9" max="9" width="14.7109375" style="5" customWidth="1"/>
  </cols>
  <sheetData>
    <row r="2" spans="1:9" x14ac:dyDescent="0.25">
      <c r="A2" s="5" t="s">
        <v>117</v>
      </c>
    </row>
    <row r="3" spans="1:9" x14ac:dyDescent="0.25">
      <c r="B3" s="5" t="s">
        <v>89</v>
      </c>
      <c r="C3" s="5" t="s">
        <v>123</v>
      </c>
      <c r="D3" s="5" t="s">
        <v>124</v>
      </c>
      <c r="G3" s="5" t="s">
        <v>90</v>
      </c>
      <c r="H3" s="5" t="s">
        <v>123</v>
      </c>
      <c r="I3" s="5" t="s">
        <v>124</v>
      </c>
    </row>
    <row r="4" spans="1:9" x14ac:dyDescent="0.25">
      <c r="A4" s="22">
        <v>0</v>
      </c>
      <c r="B4" s="5" t="s">
        <v>48</v>
      </c>
      <c r="C4" s="5">
        <v>9.7490000000000006</v>
      </c>
      <c r="D4" s="5">
        <v>0.33400000000000002</v>
      </c>
      <c r="F4" s="22">
        <v>0</v>
      </c>
      <c r="G4" s="5" t="s">
        <v>51</v>
      </c>
      <c r="H4" s="5">
        <v>9.7469999999999999</v>
      </c>
      <c r="I4" s="5">
        <v>0.79</v>
      </c>
    </row>
    <row r="5" spans="1:9" x14ac:dyDescent="0.25">
      <c r="A5" s="22"/>
      <c r="B5" s="5" t="s">
        <v>49</v>
      </c>
      <c r="C5" s="5">
        <v>9.7469999999999999</v>
      </c>
      <c r="D5" s="5">
        <v>0.41099999999999998</v>
      </c>
      <c r="F5" s="22"/>
      <c r="G5" s="5" t="s">
        <v>0</v>
      </c>
      <c r="H5" s="5">
        <v>9.7460000000000004</v>
      </c>
      <c r="I5" s="5">
        <v>1.03</v>
      </c>
    </row>
    <row r="6" spans="1:9" x14ac:dyDescent="0.25">
      <c r="A6" s="22"/>
      <c r="B6" s="5" t="s">
        <v>50</v>
      </c>
      <c r="C6" s="5">
        <v>9.7490000000000006</v>
      </c>
      <c r="D6" s="5">
        <v>0.5</v>
      </c>
      <c r="F6" s="22"/>
      <c r="G6" s="5" t="s">
        <v>1</v>
      </c>
      <c r="H6" s="5">
        <v>9.7479999999999993</v>
      </c>
      <c r="I6" s="5">
        <v>1.0580000000000001</v>
      </c>
    </row>
    <row r="7" spans="1:9" x14ac:dyDescent="0.25">
      <c r="A7" s="22">
        <v>2</v>
      </c>
      <c r="B7" s="5" t="s">
        <v>48</v>
      </c>
      <c r="C7" s="5">
        <v>9.75</v>
      </c>
      <c r="D7" s="5">
        <v>0.311</v>
      </c>
      <c r="F7" s="22">
        <v>2</v>
      </c>
      <c r="G7" s="5" t="s">
        <v>51</v>
      </c>
      <c r="H7" s="5">
        <v>9.7460000000000004</v>
      </c>
      <c r="I7" s="5">
        <v>1.0580000000000001</v>
      </c>
    </row>
    <row r="8" spans="1:9" x14ac:dyDescent="0.25">
      <c r="A8" s="22"/>
      <c r="B8" s="5" t="s">
        <v>49</v>
      </c>
      <c r="C8" s="5">
        <v>9.7469999999999999</v>
      </c>
      <c r="D8" s="5">
        <v>0.38900000000000001</v>
      </c>
      <c r="F8" s="22"/>
      <c r="G8" s="5" t="s">
        <v>0</v>
      </c>
      <c r="H8" s="5">
        <v>9.7479999999999993</v>
      </c>
      <c r="I8" s="5">
        <v>0.89900000000000002</v>
      </c>
    </row>
    <row r="9" spans="1:9" x14ac:dyDescent="0.25">
      <c r="A9" s="22"/>
      <c r="B9" s="5" t="s">
        <v>50</v>
      </c>
      <c r="C9" s="5">
        <v>9.7509999999999994</v>
      </c>
      <c r="D9" s="5">
        <v>0.29399999999999998</v>
      </c>
      <c r="F9" s="22"/>
      <c r="G9" s="5" t="s">
        <v>1</v>
      </c>
      <c r="H9" s="5">
        <v>9.7469999999999999</v>
      </c>
      <c r="I9" s="5">
        <v>0.90500000000000003</v>
      </c>
    </row>
    <row r="10" spans="1:9" x14ac:dyDescent="0.25">
      <c r="A10" s="22">
        <v>5</v>
      </c>
      <c r="B10" s="5" t="s">
        <v>48</v>
      </c>
      <c r="C10" s="5">
        <v>9.7460000000000004</v>
      </c>
      <c r="D10" s="5">
        <v>0.114</v>
      </c>
      <c r="F10" s="22">
        <v>5</v>
      </c>
      <c r="G10" s="5" t="s">
        <v>51</v>
      </c>
      <c r="H10" s="5">
        <v>9.7469999999999999</v>
      </c>
      <c r="I10" s="5">
        <v>1.07</v>
      </c>
    </row>
    <row r="11" spans="1:9" x14ac:dyDescent="0.25">
      <c r="A11" s="22"/>
      <c r="B11" s="5" t="s">
        <v>49</v>
      </c>
      <c r="C11" s="5" t="s">
        <v>58</v>
      </c>
      <c r="D11" s="5" t="s">
        <v>58</v>
      </c>
      <c r="F11" s="22"/>
      <c r="G11" s="5" t="s">
        <v>0</v>
      </c>
      <c r="H11" s="5">
        <v>9.7460000000000004</v>
      </c>
      <c r="I11" s="5">
        <v>1.048</v>
      </c>
    </row>
    <row r="12" spans="1:9" x14ac:dyDescent="0.25">
      <c r="A12" s="22"/>
      <c r="B12" s="5" t="s">
        <v>50</v>
      </c>
      <c r="C12" s="5" t="s">
        <v>58</v>
      </c>
      <c r="D12" s="5" t="s">
        <v>58</v>
      </c>
      <c r="F12" s="22"/>
      <c r="G12" s="5" t="s">
        <v>1</v>
      </c>
      <c r="H12" s="5">
        <v>9.7479999999999993</v>
      </c>
      <c r="I12" s="5">
        <v>0.81299999999999994</v>
      </c>
    </row>
    <row r="13" spans="1:9" x14ac:dyDescent="0.25">
      <c r="A13" s="22">
        <v>8</v>
      </c>
      <c r="B13" s="5" t="s">
        <v>48</v>
      </c>
      <c r="C13" s="5" t="s">
        <v>58</v>
      </c>
      <c r="D13" s="5" t="s">
        <v>58</v>
      </c>
      <c r="F13" s="22">
        <v>8</v>
      </c>
      <c r="G13" s="5" t="s">
        <v>51</v>
      </c>
      <c r="H13" s="5">
        <v>9.7490000000000006</v>
      </c>
      <c r="I13" s="5">
        <v>0.83899999999999997</v>
      </c>
    </row>
    <row r="14" spans="1:9" x14ac:dyDescent="0.25">
      <c r="A14" s="22"/>
      <c r="B14" s="5" t="s">
        <v>49</v>
      </c>
      <c r="C14" s="5" t="s">
        <v>58</v>
      </c>
      <c r="D14" s="5" t="s">
        <v>58</v>
      </c>
      <c r="F14" s="22"/>
    </row>
    <row r="15" spans="1:9" x14ac:dyDescent="0.25">
      <c r="A15" s="22"/>
      <c r="B15" s="5" t="s">
        <v>50</v>
      </c>
      <c r="C15" s="5" t="s">
        <v>58</v>
      </c>
      <c r="D15" s="5" t="s">
        <v>58</v>
      </c>
      <c r="F15" s="22"/>
      <c r="G15" s="5" t="s">
        <v>1</v>
      </c>
      <c r="H15" s="5">
        <v>9.7479999999999993</v>
      </c>
      <c r="I15" s="5">
        <v>0.83099999999999996</v>
      </c>
    </row>
    <row r="16" spans="1:9" x14ac:dyDescent="0.25">
      <c r="A16" s="22">
        <v>11</v>
      </c>
      <c r="B16" s="5" t="s">
        <v>48</v>
      </c>
      <c r="C16" s="5" t="s">
        <v>58</v>
      </c>
      <c r="D16" s="5" t="s">
        <v>58</v>
      </c>
      <c r="F16" s="22">
        <v>11</v>
      </c>
      <c r="G16" s="5" t="s">
        <v>51</v>
      </c>
      <c r="H16" s="5">
        <v>9.7490000000000006</v>
      </c>
      <c r="I16" s="5">
        <v>0.89500000000000002</v>
      </c>
    </row>
    <row r="17" spans="1:9" x14ac:dyDescent="0.25">
      <c r="A17" s="22"/>
      <c r="B17" s="5" t="s">
        <v>49</v>
      </c>
      <c r="C17" s="5" t="s">
        <v>58</v>
      </c>
      <c r="D17" s="5" t="s">
        <v>58</v>
      </c>
      <c r="F17" s="22"/>
      <c r="G17" s="5" t="s">
        <v>0</v>
      </c>
      <c r="H17" s="5">
        <v>9.7479999999999993</v>
      </c>
      <c r="I17" s="5">
        <v>0.97599999999999998</v>
      </c>
    </row>
    <row r="18" spans="1:9" x14ac:dyDescent="0.25">
      <c r="A18" s="22"/>
      <c r="B18" s="5" t="s">
        <v>50</v>
      </c>
      <c r="C18" s="5" t="s">
        <v>58</v>
      </c>
      <c r="D18" s="5" t="s">
        <v>58</v>
      </c>
      <c r="F18" s="22"/>
      <c r="G18" s="5" t="s">
        <v>1</v>
      </c>
      <c r="H18" s="5">
        <v>9.7460000000000004</v>
      </c>
      <c r="I18" s="5">
        <v>1.0629999999999999</v>
      </c>
    </row>
    <row r="19" spans="1:9" x14ac:dyDescent="0.25">
      <c r="A19" s="22">
        <v>14</v>
      </c>
      <c r="B19" s="5" t="s">
        <v>48</v>
      </c>
      <c r="C19" s="5" t="s">
        <v>58</v>
      </c>
      <c r="D19" s="5" t="s">
        <v>58</v>
      </c>
      <c r="F19" s="22">
        <v>14</v>
      </c>
      <c r="G19" s="5" t="s">
        <v>51</v>
      </c>
      <c r="H19" s="5">
        <v>9.7479999999999993</v>
      </c>
      <c r="I19" s="5">
        <v>1.0669999999999999</v>
      </c>
    </row>
    <row r="20" spans="1:9" x14ac:dyDescent="0.25">
      <c r="A20" s="22"/>
      <c r="B20" s="5" t="s">
        <v>49</v>
      </c>
      <c r="C20" s="5" t="s">
        <v>58</v>
      </c>
      <c r="D20" s="5" t="s">
        <v>58</v>
      </c>
      <c r="F20" s="22"/>
      <c r="G20" s="5" t="s">
        <v>0</v>
      </c>
      <c r="H20" s="5">
        <v>9.7479999999999993</v>
      </c>
      <c r="I20" s="5">
        <v>1.0900000000000001</v>
      </c>
    </row>
    <row r="21" spans="1:9" x14ac:dyDescent="0.25">
      <c r="A21" s="22"/>
      <c r="B21" s="5" t="s">
        <v>50</v>
      </c>
      <c r="C21" s="5" t="s">
        <v>58</v>
      </c>
      <c r="D21" s="5" t="s">
        <v>58</v>
      </c>
      <c r="F21" s="22"/>
      <c r="G21" s="5" t="s">
        <v>1</v>
      </c>
      <c r="H21" s="5">
        <v>9.7460000000000004</v>
      </c>
      <c r="I21" s="5">
        <v>1.0920000000000001</v>
      </c>
    </row>
    <row r="23" spans="1:9" x14ac:dyDescent="0.25">
      <c r="A23" s="5" t="s">
        <v>118</v>
      </c>
    </row>
    <row r="24" spans="1:9" x14ac:dyDescent="0.25">
      <c r="C24" s="5" t="s">
        <v>123</v>
      </c>
      <c r="D24" s="5" t="s">
        <v>124</v>
      </c>
    </row>
    <row r="25" spans="1:9" x14ac:dyDescent="0.25">
      <c r="A25" s="22" t="s">
        <v>125</v>
      </c>
      <c r="B25" s="5" t="s">
        <v>119</v>
      </c>
      <c r="C25" s="5">
        <v>9.7360000000000007</v>
      </c>
      <c r="D25" s="5">
        <v>1.079</v>
      </c>
    </row>
    <row r="26" spans="1:9" x14ac:dyDescent="0.25">
      <c r="A26" s="22"/>
      <c r="B26" s="5" t="s">
        <v>120</v>
      </c>
      <c r="C26" s="5">
        <v>9.734</v>
      </c>
      <c r="D26" s="5">
        <v>1.2170000000000001</v>
      </c>
    </row>
    <row r="27" spans="1:9" x14ac:dyDescent="0.25">
      <c r="A27" s="22" t="s">
        <v>126</v>
      </c>
      <c r="B27" s="5" t="s">
        <v>121</v>
      </c>
      <c r="C27" s="5">
        <v>9.7319999999999993</v>
      </c>
      <c r="D27" s="5">
        <v>5.3999999999999999E-2</v>
      </c>
    </row>
    <row r="28" spans="1:9" x14ac:dyDescent="0.25">
      <c r="A28" s="22"/>
      <c r="B28" s="5" t="s">
        <v>122</v>
      </c>
      <c r="C28" s="5">
        <v>9.7319999999999993</v>
      </c>
      <c r="D28" s="5">
        <v>5.2999999999999999E-2</v>
      </c>
    </row>
    <row r="49" spans="5:8" x14ac:dyDescent="0.25">
      <c r="E49" s="21"/>
      <c r="F49" s="23"/>
      <c r="G49" s="23"/>
      <c r="H49" s="23"/>
    </row>
    <row r="83" spans="3:6" x14ac:dyDescent="0.25">
      <c r="C83" s="23"/>
      <c r="D83" s="23"/>
      <c r="E83" s="21"/>
      <c r="F83" s="23"/>
    </row>
  </sheetData>
  <mergeCells count="14">
    <mergeCell ref="A25:A26"/>
    <mergeCell ref="A27:A28"/>
    <mergeCell ref="F4:F6"/>
    <mergeCell ref="F7:F9"/>
    <mergeCell ref="F10:F12"/>
    <mergeCell ref="F13:F15"/>
    <mergeCell ref="F16:F18"/>
    <mergeCell ref="F19:F21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296A6-5CCE-4831-9382-AB05DE87BC53}">
  <dimension ref="A1:T38"/>
  <sheetViews>
    <sheetView zoomScale="85" zoomScaleNormal="85" workbookViewId="0">
      <selection activeCell="D37" sqref="D37"/>
    </sheetView>
  </sheetViews>
  <sheetFormatPr defaultRowHeight="15" x14ac:dyDescent="0.25"/>
  <sheetData>
    <row r="1" spans="1:20" x14ac:dyDescent="0.25">
      <c r="A1" s="12" t="s">
        <v>109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pans="1:20" ht="18" customHeight="1" x14ac:dyDescent="0.3">
      <c r="A2" s="13"/>
      <c r="B2" s="8" t="s">
        <v>0</v>
      </c>
      <c r="C2" s="8" t="s">
        <v>83</v>
      </c>
      <c r="D2" s="8" t="s">
        <v>84</v>
      </c>
      <c r="E2" s="8" t="s">
        <v>85</v>
      </c>
      <c r="F2" s="11" t="s">
        <v>43</v>
      </c>
      <c r="G2" s="8" t="s">
        <v>47</v>
      </c>
      <c r="H2" s="12"/>
      <c r="I2" t="s">
        <v>38</v>
      </c>
      <c r="J2">
        <v>0</v>
      </c>
      <c r="K2">
        <v>2</v>
      </c>
      <c r="L2">
        <v>5</v>
      </c>
      <c r="M2">
        <v>8</v>
      </c>
      <c r="N2">
        <v>11</v>
      </c>
      <c r="O2">
        <v>14</v>
      </c>
      <c r="P2" s="12"/>
      <c r="Q2" s="12"/>
      <c r="R2" s="12"/>
      <c r="S2" s="12"/>
      <c r="T2" s="12"/>
    </row>
    <row r="3" spans="1:20" x14ac:dyDescent="0.25">
      <c r="A3" s="12"/>
      <c r="B3" s="8">
        <v>0</v>
      </c>
      <c r="C3">
        <v>0</v>
      </c>
      <c r="D3">
        <v>0</v>
      </c>
      <c r="E3">
        <v>0</v>
      </c>
      <c r="F3">
        <v>0</v>
      </c>
      <c r="G3">
        <v>0</v>
      </c>
      <c r="H3" s="12"/>
      <c r="I3" t="s">
        <v>72</v>
      </c>
      <c r="J3">
        <v>0</v>
      </c>
      <c r="K3">
        <v>0.18713333333333335</v>
      </c>
      <c r="L3" s="10">
        <v>1.7101166666666667</v>
      </c>
      <c r="M3">
        <v>1.7268666666666668</v>
      </c>
      <c r="N3">
        <v>1.6590833333333332</v>
      </c>
      <c r="O3">
        <v>1.8029666666666664</v>
      </c>
      <c r="P3" s="12"/>
      <c r="Q3" s="12"/>
      <c r="R3" s="12"/>
      <c r="S3" s="12"/>
      <c r="T3" s="12"/>
    </row>
    <row r="4" spans="1:20" x14ac:dyDescent="0.25">
      <c r="A4" s="12"/>
      <c r="B4" s="8">
        <v>2</v>
      </c>
      <c r="C4">
        <v>0.21059999999999998</v>
      </c>
      <c r="D4">
        <v>0.11805</v>
      </c>
      <c r="E4">
        <v>0.23275000000000001</v>
      </c>
      <c r="F4">
        <v>0.18713333333333335</v>
      </c>
      <c r="G4">
        <v>6.0844357448602622E-2</v>
      </c>
      <c r="H4" s="12"/>
      <c r="I4" t="s">
        <v>86</v>
      </c>
      <c r="J4">
        <v>0</v>
      </c>
      <c r="K4">
        <v>0.25091666666666668</v>
      </c>
      <c r="L4" s="10">
        <v>1.2016333333333333</v>
      </c>
      <c r="M4">
        <v>1.1847999999999999</v>
      </c>
      <c r="N4">
        <v>1.13445</v>
      </c>
      <c r="O4">
        <v>1.2351833333333333</v>
      </c>
      <c r="P4" s="12"/>
      <c r="Q4" s="12"/>
      <c r="R4" s="12"/>
      <c r="S4" s="12"/>
      <c r="T4" s="12"/>
    </row>
    <row r="5" spans="1:20" x14ac:dyDescent="0.25">
      <c r="A5" s="12"/>
      <c r="B5" s="8">
        <v>5</v>
      </c>
      <c r="C5">
        <v>1.7219499999999999</v>
      </c>
      <c r="D5">
        <v>1.83</v>
      </c>
      <c r="E5">
        <v>1.5784</v>
      </c>
      <c r="F5">
        <v>1.7101166666666667</v>
      </c>
      <c r="G5">
        <v>0.12621672168668199</v>
      </c>
      <c r="H5" s="12"/>
      <c r="I5" t="s">
        <v>87</v>
      </c>
      <c r="J5">
        <v>0</v>
      </c>
      <c r="K5">
        <v>0</v>
      </c>
      <c r="L5">
        <v>1.5299999999999999E-2</v>
      </c>
      <c r="M5">
        <v>1.6050000000000002E-2</v>
      </c>
      <c r="N5">
        <v>1.5533333333333335E-2</v>
      </c>
      <c r="O5">
        <v>1.6816666666666667E-2</v>
      </c>
      <c r="P5" s="12"/>
      <c r="Q5" s="12"/>
      <c r="R5" s="12"/>
      <c r="S5" s="12"/>
      <c r="T5" s="12"/>
    </row>
    <row r="6" spans="1:20" x14ac:dyDescent="0.25">
      <c r="A6" s="12"/>
      <c r="B6" s="8">
        <v>8</v>
      </c>
      <c r="C6">
        <v>1.77105</v>
      </c>
      <c r="D6">
        <v>1.93275</v>
      </c>
      <c r="E6">
        <v>1.4768000000000001</v>
      </c>
      <c r="F6">
        <v>1.7268666666666668</v>
      </c>
      <c r="G6">
        <v>0.23116385061971406</v>
      </c>
      <c r="H6" s="12"/>
      <c r="I6" t="s">
        <v>88</v>
      </c>
      <c r="J6">
        <v>2.2616666666666663E-2</v>
      </c>
      <c r="K6">
        <v>2.2983333333333331E-2</v>
      </c>
      <c r="L6">
        <v>2.3616666666666664E-2</v>
      </c>
      <c r="M6">
        <v>2.3099999999999999E-2</v>
      </c>
      <c r="N6">
        <v>2.2066666666666665E-2</v>
      </c>
      <c r="O6">
        <v>2.2983333333333338E-2</v>
      </c>
      <c r="P6" s="12"/>
      <c r="Q6" s="12"/>
      <c r="R6" s="12"/>
      <c r="S6" s="12"/>
      <c r="T6" s="12"/>
    </row>
    <row r="7" spans="1:20" x14ac:dyDescent="0.25">
      <c r="A7" s="12"/>
      <c r="B7" s="8">
        <v>11</v>
      </c>
      <c r="C7">
        <v>1.774</v>
      </c>
      <c r="D7">
        <v>1.8787499999999999</v>
      </c>
      <c r="E7">
        <v>1.3245</v>
      </c>
      <c r="F7">
        <v>1.6590833333333332</v>
      </c>
      <c r="G7">
        <v>0.29445313011298302</v>
      </c>
      <c r="H7" s="12"/>
      <c r="P7" s="12"/>
      <c r="Q7" s="12"/>
      <c r="R7" s="12"/>
      <c r="S7" s="12"/>
      <c r="T7" s="12"/>
    </row>
    <row r="8" spans="1:20" x14ac:dyDescent="0.25">
      <c r="A8" s="12"/>
      <c r="B8" s="8">
        <v>14</v>
      </c>
      <c r="C8">
        <v>1.7743499999999999</v>
      </c>
      <c r="D8">
        <v>1.9503499999999998</v>
      </c>
      <c r="E8">
        <v>1.6841999999999999</v>
      </c>
      <c r="F8">
        <v>1.8029666666666664</v>
      </c>
      <c r="G8">
        <v>0.13536299654386097</v>
      </c>
      <c r="H8" s="12"/>
      <c r="I8" t="s">
        <v>39</v>
      </c>
      <c r="J8">
        <v>0</v>
      </c>
      <c r="K8">
        <v>2</v>
      </c>
      <c r="L8">
        <v>5</v>
      </c>
      <c r="M8">
        <v>8</v>
      </c>
      <c r="N8">
        <v>11</v>
      </c>
      <c r="O8">
        <v>14</v>
      </c>
      <c r="P8" s="12"/>
      <c r="Q8" s="12"/>
      <c r="R8" s="12"/>
      <c r="S8" s="12"/>
      <c r="T8" s="12"/>
    </row>
    <row r="9" spans="1:20" x14ac:dyDescent="0.25">
      <c r="A9" s="12"/>
      <c r="B9" s="8" t="s">
        <v>80</v>
      </c>
      <c r="H9" s="12"/>
      <c r="I9" t="s">
        <v>72</v>
      </c>
      <c r="J9">
        <v>0</v>
      </c>
      <c r="K9">
        <v>6.0844357448602622E-2</v>
      </c>
      <c r="L9">
        <v>0.12621672168668199</v>
      </c>
      <c r="M9">
        <v>0.23116385061971406</v>
      </c>
      <c r="N9">
        <v>0.29445313011298302</v>
      </c>
      <c r="O9">
        <v>0.13536299654386097</v>
      </c>
      <c r="P9" s="12"/>
      <c r="Q9" s="12"/>
      <c r="R9" s="12"/>
      <c r="S9" s="12"/>
      <c r="T9" s="12"/>
    </row>
    <row r="10" spans="1:20" x14ac:dyDescent="0.25">
      <c r="A10" s="12"/>
      <c r="B10" s="8">
        <v>0</v>
      </c>
      <c r="C10">
        <v>0</v>
      </c>
      <c r="D10">
        <v>0</v>
      </c>
      <c r="E10">
        <v>0</v>
      </c>
      <c r="F10">
        <v>0</v>
      </c>
      <c r="G10">
        <v>0</v>
      </c>
      <c r="H10" s="12"/>
      <c r="I10" t="s">
        <v>86</v>
      </c>
      <c r="J10">
        <v>0</v>
      </c>
      <c r="K10">
        <v>0.12730448080618895</v>
      </c>
      <c r="L10">
        <v>5.6196626529831262E-2</v>
      </c>
      <c r="M10">
        <v>9.443652630206166E-2</v>
      </c>
      <c r="N10">
        <v>0.14195824209957023</v>
      </c>
      <c r="O10">
        <v>2.6708722046053346E-2</v>
      </c>
      <c r="P10" s="12"/>
      <c r="Q10" s="12"/>
      <c r="R10" s="12"/>
      <c r="S10" s="12"/>
      <c r="T10" s="12"/>
    </row>
    <row r="11" spans="1:20" x14ac:dyDescent="0.25">
      <c r="A11" s="12"/>
      <c r="B11" s="8">
        <v>2</v>
      </c>
      <c r="C11">
        <v>0.25214999999999999</v>
      </c>
      <c r="D11">
        <v>0.123</v>
      </c>
      <c r="E11">
        <v>0.37759999999999999</v>
      </c>
      <c r="F11">
        <v>0.25091666666666668</v>
      </c>
      <c r="G11">
        <v>0.12730448080618895</v>
      </c>
      <c r="H11" s="12"/>
      <c r="I11" t="s">
        <v>87</v>
      </c>
      <c r="J11">
        <v>0</v>
      </c>
      <c r="K11">
        <v>0</v>
      </c>
      <c r="L11">
        <v>5.6789083458002698E-4</v>
      </c>
      <c r="M11">
        <v>1.6484841521834529E-3</v>
      </c>
      <c r="N11">
        <v>2.6350205565295565E-3</v>
      </c>
      <c r="O11">
        <v>3.253203549323862E-4</v>
      </c>
      <c r="P11" s="12"/>
      <c r="Q11" s="12"/>
      <c r="R11" s="12"/>
      <c r="S11" s="12"/>
      <c r="T11" s="12"/>
    </row>
    <row r="12" spans="1:20" x14ac:dyDescent="0.25">
      <c r="A12" s="12"/>
      <c r="B12" s="8">
        <v>5</v>
      </c>
      <c r="C12">
        <v>1.2307999999999999</v>
      </c>
      <c r="D12">
        <v>1.1368499999999999</v>
      </c>
      <c r="E12">
        <v>1.23725</v>
      </c>
      <c r="F12">
        <v>1.2016333333333333</v>
      </c>
      <c r="G12">
        <v>5.6196626529831262E-2</v>
      </c>
      <c r="H12" s="12"/>
      <c r="I12" t="s">
        <v>88</v>
      </c>
      <c r="J12">
        <v>2.5516334637508838E-3</v>
      </c>
      <c r="K12">
        <v>2.9352739792621297E-3</v>
      </c>
      <c r="L12">
        <v>4.3108390521258752E-4</v>
      </c>
      <c r="M12">
        <v>2.2961925006410072E-3</v>
      </c>
      <c r="N12">
        <v>3.760762334066504E-3</v>
      </c>
      <c r="O12">
        <v>4.1633319989322595E-4</v>
      </c>
      <c r="P12" s="12"/>
      <c r="Q12" s="12"/>
      <c r="R12" s="12"/>
      <c r="S12" s="12"/>
      <c r="T12" s="12"/>
    </row>
    <row r="13" spans="1:20" x14ac:dyDescent="0.25">
      <c r="A13" s="12"/>
      <c r="B13" s="8">
        <v>8</v>
      </c>
      <c r="C13">
        <v>1.2686499999999998</v>
      </c>
      <c r="D13">
        <v>1.2032499999999999</v>
      </c>
      <c r="E13">
        <v>1.0825</v>
      </c>
      <c r="F13">
        <v>1.1847999999999999</v>
      </c>
      <c r="G13">
        <v>9.443652630206166E-2</v>
      </c>
      <c r="H13" s="12"/>
      <c r="P13" s="12"/>
      <c r="Q13" s="12"/>
      <c r="R13" s="12"/>
      <c r="S13" s="12"/>
      <c r="T13" s="12"/>
    </row>
    <row r="14" spans="1:20" x14ac:dyDescent="0.25">
      <c r="A14" s="12"/>
      <c r="B14" s="8">
        <v>11</v>
      </c>
      <c r="C14">
        <v>1.2598</v>
      </c>
      <c r="D14">
        <v>1.1632499999999999</v>
      </c>
      <c r="E14">
        <v>0.98029999999999995</v>
      </c>
      <c r="F14">
        <v>1.13445</v>
      </c>
      <c r="G14">
        <v>0.14195824209957023</v>
      </c>
      <c r="H14" s="12"/>
      <c r="P14" s="12"/>
      <c r="Q14" s="12"/>
      <c r="R14" s="12"/>
      <c r="S14" s="12"/>
      <c r="T14" s="12"/>
    </row>
    <row r="15" spans="1:20" x14ac:dyDescent="0.25">
      <c r="A15" s="12"/>
      <c r="B15" s="8">
        <v>14</v>
      </c>
      <c r="C15">
        <v>1.2638500000000001</v>
      </c>
      <c r="D15">
        <v>1.2110000000000001</v>
      </c>
      <c r="E15">
        <v>1.2306999999999999</v>
      </c>
      <c r="F15">
        <v>1.2351833333333333</v>
      </c>
      <c r="G15">
        <v>2.6708722046053346E-2</v>
      </c>
      <c r="H15" s="12"/>
      <c r="P15" s="12"/>
      <c r="Q15" s="12"/>
      <c r="R15" s="12"/>
      <c r="S15" s="12"/>
      <c r="T15" s="12"/>
    </row>
    <row r="16" spans="1:20" x14ac:dyDescent="0.25">
      <c r="A16" s="12"/>
      <c r="B16" s="8" t="s">
        <v>81</v>
      </c>
      <c r="H16" s="12"/>
      <c r="P16" s="12"/>
      <c r="Q16" s="12"/>
      <c r="R16" s="12"/>
      <c r="S16" s="12"/>
      <c r="T16" s="12"/>
    </row>
    <row r="17" spans="1:20" x14ac:dyDescent="0.25">
      <c r="A17" s="12"/>
      <c r="B17" s="8">
        <v>0</v>
      </c>
      <c r="C17">
        <v>0</v>
      </c>
      <c r="D17">
        <v>0</v>
      </c>
      <c r="E17">
        <v>0</v>
      </c>
      <c r="F17">
        <v>0</v>
      </c>
      <c r="G17">
        <v>0</v>
      </c>
      <c r="H17" s="12"/>
      <c r="P17" s="12"/>
      <c r="Q17" s="12"/>
      <c r="R17" s="12"/>
      <c r="S17" s="12"/>
      <c r="T17" s="12"/>
    </row>
    <row r="18" spans="1:20" x14ac:dyDescent="0.25">
      <c r="A18" s="12"/>
      <c r="B18" s="8">
        <v>2</v>
      </c>
      <c r="C18">
        <v>0</v>
      </c>
      <c r="D18">
        <v>0</v>
      </c>
      <c r="E18">
        <v>0</v>
      </c>
      <c r="F18">
        <v>0</v>
      </c>
      <c r="G18">
        <v>0</v>
      </c>
      <c r="H18" s="12"/>
      <c r="P18" s="12"/>
      <c r="Q18" s="12"/>
      <c r="R18" s="12"/>
      <c r="S18" s="12"/>
      <c r="T18" s="12"/>
    </row>
    <row r="19" spans="1:20" x14ac:dyDescent="0.25">
      <c r="A19" s="12"/>
      <c r="B19" s="8">
        <v>5</v>
      </c>
      <c r="C19">
        <v>1.5949999999999999E-2</v>
      </c>
      <c r="D19">
        <v>1.49E-2</v>
      </c>
      <c r="E19">
        <v>1.5049999999999999E-2</v>
      </c>
      <c r="F19">
        <v>1.5299999999999999E-2</v>
      </c>
      <c r="G19">
        <v>5.6789083458002698E-4</v>
      </c>
      <c r="H19" s="12"/>
      <c r="P19" s="12"/>
      <c r="Q19" s="12"/>
      <c r="R19" s="12"/>
      <c r="S19" s="12"/>
      <c r="T19" s="12"/>
    </row>
    <row r="20" spans="1:20" x14ac:dyDescent="0.25">
      <c r="A20" s="12"/>
      <c r="B20" s="8">
        <v>8</v>
      </c>
      <c r="C20">
        <v>1.7100000000000001E-2</v>
      </c>
      <c r="D20">
        <v>1.6899999999999998E-2</v>
      </c>
      <c r="E20">
        <v>1.4150000000000001E-2</v>
      </c>
      <c r="F20">
        <v>1.6050000000000002E-2</v>
      </c>
      <c r="G20">
        <v>1.6484841521834529E-3</v>
      </c>
      <c r="H20" s="12"/>
      <c r="P20" s="12"/>
      <c r="Q20" s="12"/>
      <c r="R20" s="12"/>
      <c r="S20" s="12"/>
      <c r="T20" s="12"/>
    </row>
    <row r="21" spans="1:20" x14ac:dyDescent="0.25">
      <c r="A21" s="12"/>
      <c r="B21" s="8">
        <v>11</v>
      </c>
      <c r="C21">
        <v>1.77E-2</v>
      </c>
      <c r="D21">
        <v>1.6299999999999999E-2</v>
      </c>
      <c r="E21">
        <v>1.26E-2</v>
      </c>
      <c r="F21">
        <v>1.5533333333333335E-2</v>
      </c>
      <c r="G21">
        <v>2.6350205565295565E-3</v>
      </c>
      <c r="H21" s="12"/>
      <c r="P21" s="12"/>
      <c r="Q21" s="12"/>
      <c r="R21" s="12"/>
      <c r="S21" s="12"/>
      <c r="T21" s="12"/>
    </row>
    <row r="22" spans="1:20" x14ac:dyDescent="0.25">
      <c r="A22" s="12"/>
      <c r="B22" s="8">
        <v>14</v>
      </c>
      <c r="C22">
        <v>1.6500000000000001E-2</v>
      </c>
      <c r="D22">
        <v>1.7150000000000002E-2</v>
      </c>
      <c r="E22">
        <v>1.6800000000000002E-2</v>
      </c>
      <c r="F22">
        <v>1.6816666666666667E-2</v>
      </c>
      <c r="G22">
        <v>3.253203549323862E-4</v>
      </c>
      <c r="H22" s="12"/>
      <c r="P22" s="12"/>
      <c r="Q22" s="12"/>
      <c r="R22" s="12"/>
      <c r="S22" s="12"/>
      <c r="T22" s="12"/>
    </row>
    <row r="23" spans="1:20" x14ac:dyDescent="0.25">
      <c r="A23" s="12"/>
      <c r="B23" s="8" t="s">
        <v>82</v>
      </c>
      <c r="H23" s="12"/>
      <c r="P23" s="12"/>
      <c r="Q23" s="12"/>
      <c r="R23" s="12"/>
      <c r="S23" s="12"/>
      <c r="T23" s="12"/>
    </row>
    <row r="24" spans="1:20" x14ac:dyDescent="0.25">
      <c r="B24" s="8">
        <v>0</v>
      </c>
      <c r="C24">
        <v>2.1899999999999999E-2</v>
      </c>
      <c r="D24">
        <v>2.0500000000000001E-2</v>
      </c>
      <c r="E24">
        <v>2.545E-2</v>
      </c>
      <c r="F24">
        <v>2.2616666666666663E-2</v>
      </c>
      <c r="G24">
        <v>2.5516334637508838E-3</v>
      </c>
    </row>
    <row r="25" spans="1:20" x14ac:dyDescent="0.25">
      <c r="B25" s="8">
        <v>2</v>
      </c>
      <c r="C25">
        <v>2.2699999999999998E-2</v>
      </c>
      <c r="D25">
        <v>2.0199999999999999E-2</v>
      </c>
      <c r="E25">
        <v>2.605E-2</v>
      </c>
      <c r="F25">
        <v>2.2983333333333331E-2</v>
      </c>
      <c r="G25">
        <v>2.9352739792621297E-3</v>
      </c>
    </row>
    <row r="26" spans="1:20" x14ac:dyDescent="0.25">
      <c r="B26" s="8">
        <v>5</v>
      </c>
      <c r="C26">
        <v>2.4E-2</v>
      </c>
      <c r="D26">
        <v>2.3149999999999997E-2</v>
      </c>
      <c r="E26">
        <v>2.3700000000000002E-2</v>
      </c>
      <c r="F26">
        <v>2.3616666666666664E-2</v>
      </c>
      <c r="G26">
        <v>4.3108390521258752E-4</v>
      </c>
      <c r="M26" s="9"/>
      <c r="N26" s="9"/>
      <c r="O26" s="9"/>
      <c r="P26" s="9"/>
      <c r="Q26" s="9"/>
      <c r="R26" s="9"/>
      <c r="S26" s="9"/>
    </row>
    <row r="27" spans="1:20" x14ac:dyDescent="0.25">
      <c r="B27" s="8">
        <v>8</v>
      </c>
      <c r="C27">
        <v>2.435E-2</v>
      </c>
      <c r="D27">
        <v>2.4500000000000001E-2</v>
      </c>
      <c r="E27">
        <v>2.0449999999999999E-2</v>
      </c>
      <c r="F27">
        <v>2.3099999999999999E-2</v>
      </c>
      <c r="G27">
        <v>2.2961925006410072E-3</v>
      </c>
      <c r="M27" s="9"/>
      <c r="N27" s="9"/>
      <c r="O27" s="9"/>
      <c r="P27" s="9"/>
      <c r="Q27" s="9"/>
      <c r="R27" s="9"/>
      <c r="S27" s="9"/>
    </row>
    <row r="28" spans="1:20" x14ac:dyDescent="0.25">
      <c r="B28" s="8">
        <v>11</v>
      </c>
      <c r="C28">
        <v>2.4900000000000002E-2</v>
      </c>
      <c r="D28">
        <v>2.35E-2</v>
      </c>
      <c r="E28">
        <v>1.78E-2</v>
      </c>
      <c r="F28">
        <v>2.2066666666666665E-2</v>
      </c>
      <c r="G28">
        <v>3.760762334066504E-3</v>
      </c>
      <c r="M28" s="9"/>
      <c r="N28" s="9"/>
      <c r="O28" s="9"/>
      <c r="P28" s="9"/>
      <c r="Q28" s="9"/>
      <c r="R28" s="9"/>
      <c r="S28" s="9"/>
    </row>
    <row r="29" spans="1:20" x14ac:dyDescent="0.25">
      <c r="B29" s="8">
        <v>14</v>
      </c>
      <c r="C29">
        <v>2.3450000000000002E-2</v>
      </c>
      <c r="D29">
        <v>2.2850000000000002E-2</v>
      </c>
      <c r="E29">
        <v>2.2650000000000003E-2</v>
      </c>
      <c r="F29">
        <v>2.2983333333333338E-2</v>
      </c>
      <c r="G29">
        <v>4.1633319989322595E-4</v>
      </c>
      <c r="M29" s="9"/>
      <c r="N29" s="9"/>
      <c r="O29" s="9"/>
      <c r="P29" s="9"/>
      <c r="Q29" s="9"/>
      <c r="R29" s="9"/>
      <c r="S29" s="9"/>
    </row>
    <row r="30" spans="1:20" x14ac:dyDescent="0.25">
      <c r="M30" s="9"/>
      <c r="N30" s="9"/>
      <c r="O30" s="9"/>
      <c r="P30" s="9"/>
      <c r="Q30" s="9"/>
      <c r="R30" s="9"/>
      <c r="S30" s="9"/>
    </row>
    <row r="31" spans="1:20" x14ac:dyDescent="0.25">
      <c r="M31" s="9"/>
      <c r="N31" s="9"/>
      <c r="O31" s="9"/>
      <c r="P31" s="9"/>
      <c r="Q31" s="9"/>
      <c r="R31" s="9"/>
      <c r="S31" s="9"/>
    </row>
    <row r="32" spans="1:20" x14ac:dyDescent="0.25">
      <c r="M32" s="9"/>
      <c r="N32" s="9"/>
      <c r="O32" s="9"/>
      <c r="P32" s="9"/>
      <c r="Q32" s="9"/>
      <c r="R32" s="9"/>
      <c r="S32" s="9"/>
    </row>
    <row r="33" spans="13:19" x14ac:dyDescent="0.25">
      <c r="M33" s="9"/>
      <c r="N33" s="9"/>
      <c r="O33" s="9"/>
      <c r="P33" s="9"/>
      <c r="Q33" s="9"/>
      <c r="R33" s="9"/>
      <c r="S33" s="9"/>
    </row>
    <row r="34" spans="13:19" x14ac:dyDescent="0.25">
      <c r="M34" s="9"/>
      <c r="N34" s="9"/>
      <c r="O34" s="9"/>
      <c r="P34" s="9"/>
      <c r="Q34" s="9"/>
      <c r="R34" s="9"/>
      <c r="S34" s="9"/>
    </row>
    <row r="35" spans="13:19" x14ac:dyDescent="0.25">
      <c r="M35" s="9"/>
      <c r="N35" s="9"/>
      <c r="O35" s="9"/>
      <c r="P35" s="9"/>
      <c r="Q35" s="9"/>
      <c r="R35" s="9"/>
      <c r="S35" s="9"/>
    </row>
    <row r="36" spans="13:19" x14ac:dyDescent="0.25">
      <c r="M36" s="9"/>
      <c r="N36" s="9"/>
      <c r="O36" s="9"/>
      <c r="P36" s="9"/>
      <c r="Q36" s="9"/>
      <c r="R36" s="9"/>
      <c r="S36" s="9"/>
    </row>
    <row r="37" spans="13:19" x14ac:dyDescent="0.25">
      <c r="M37" s="9"/>
      <c r="N37" s="9"/>
      <c r="O37" s="9"/>
      <c r="P37" s="9"/>
      <c r="Q37" s="9"/>
      <c r="R37" s="9"/>
      <c r="S37" s="9"/>
    </row>
    <row r="38" spans="13:19" x14ac:dyDescent="0.25">
      <c r="M38" s="9"/>
      <c r="N38" s="9"/>
      <c r="O38" s="9"/>
      <c r="P38" s="9"/>
      <c r="Q38" s="9"/>
      <c r="R38" s="9"/>
      <c r="S38" s="9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927CE-7584-4886-8511-1B8FC27126C5}">
  <dimension ref="A1:AM174"/>
  <sheetViews>
    <sheetView zoomScale="70" zoomScaleNormal="70" workbookViewId="0">
      <selection activeCell="Z15" sqref="Z15"/>
    </sheetView>
  </sheetViews>
  <sheetFormatPr defaultRowHeight="15" x14ac:dyDescent="0.25"/>
  <sheetData>
    <row r="1" spans="1:39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</row>
    <row r="2" spans="1:39" x14ac:dyDescent="0.25">
      <c r="A2" s="10"/>
      <c r="D2" t="s">
        <v>89</v>
      </c>
      <c r="P2" t="s">
        <v>90</v>
      </c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</row>
    <row r="3" spans="1:39" x14ac:dyDescent="0.25">
      <c r="A3" s="10"/>
      <c r="D3" t="s">
        <v>43</v>
      </c>
      <c r="E3">
        <v>0</v>
      </c>
      <c r="F3">
        <v>2</v>
      </c>
      <c r="G3">
        <v>5</v>
      </c>
      <c r="H3">
        <v>8</v>
      </c>
      <c r="I3">
        <v>11</v>
      </c>
      <c r="J3">
        <v>14</v>
      </c>
      <c r="P3" t="s">
        <v>43</v>
      </c>
      <c r="Q3">
        <v>0</v>
      </c>
      <c r="R3">
        <v>2</v>
      </c>
      <c r="S3">
        <v>5</v>
      </c>
      <c r="T3">
        <v>8</v>
      </c>
      <c r="U3">
        <v>11</v>
      </c>
      <c r="V3">
        <v>14</v>
      </c>
      <c r="W3" s="10"/>
      <c r="X3" s="10"/>
      <c r="Y3" s="10"/>
      <c r="Z3" s="10"/>
      <c r="AH3" s="10"/>
      <c r="AI3" s="10"/>
      <c r="AJ3" s="10"/>
      <c r="AK3" s="10"/>
      <c r="AL3" s="10"/>
      <c r="AM3" s="10"/>
    </row>
    <row r="4" spans="1:39" x14ac:dyDescent="0.25">
      <c r="A4" s="10"/>
      <c r="D4" t="s">
        <v>72</v>
      </c>
      <c r="E4">
        <v>0</v>
      </c>
      <c r="F4">
        <v>0.19960888888888886</v>
      </c>
      <c r="G4">
        <v>1.8241244444444444</v>
      </c>
      <c r="H4">
        <v>1.8419911111111109</v>
      </c>
      <c r="I4">
        <v>1.7696888888888889</v>
      </c>
      <c r="J4">
        <v>1.9231644444444445</v>
      </c>
      <c r="P4" t="s">
        <v>75</v>
      </c>
      <c r="Q4">
        <v>4</v>
      </c>
      <c r="R4">
        <v>4</v>
      </c>
      <c r="S4">
        <v>4</v>
      </c>
      <c r="T4">
        <v>4</v>
      </c>
      <c r="U4">
        <v>4</v>
      </c>
      <c r="V4">
        <v>4</v>
      </c>
      <c r="W4" s="10"/>
      <c r="X4" s="10"/>
      <c r="Y4" s="10"/>
      <c r="Z4" s="10"/>
      <c r="AH4" s="10"/>
      <c r="AI4" s="10"/>
      <c r="AJ4" s="10"/>
      <c r="AK4" s="10"/>
      <c r="AL4" s="10"/>
      <c r="AM4" s="10"/>
    </row>
    <row r="5" spans="1:39" x14ac:dyDescent="0.25">
      <c r="A5" s="10"/>
      <c r="D5" t="s">
        <v>86</v>
      </c>
      <c r="E5">
        <v>0</v>
      </c>
      <c r="F5">
        <v>0.45621212121212124</v>
      </c>
      <c r="G5">
        <v>2.1847878787878785</v>
      </c>
      <c r="H5">
        <v>2.1541818181818178</v>
      </c>
      <c r="I5">
        <v>2.0626363636363636</v>
      </c>
      <c r="J5">
        <v>2.2457878787878784</v>
      </c>
      <c r="P5" t="s">
        <v>66</v>
      </c>
      <c r="Q5" s="2">
        <v>7.0333333333333323</v>
      </c>
      <c r="R5" s="2">
        <v>6.6866666666666674</v>
      </c>
      <c r="S5" s="2">
        <v>6.68</v>
      </c>
      <c r="T5" s="2">
        <v>6.6733333333333329</v>
      </c>
      <c r="U5" s="2">
        <v>6.6800000000000006</v>
      </c>
      <c r="V5" s="2">
        <v>6.6400000000000006</v>
      </c>
      <c r="W5" s="10"/>
      <c r="X5" s="10"/>
      <c r="Y5" s="10"/>
      <c r="Z5" s="10"/>
      <c r="AH5" s="10"/>
      <c r="AI5" s="10"/>
      <c r="AJ5" s="10"/>
      <c r="AK5" s="10"/>
      <c r="AL5" s="10"/>
      <c r="AM5" s="10"/>
    </row>
    <row r="6" spans="1:39" x14ac:dyDescent="0.25">
      <c r="A6" s="10"/>
      <c r="D6" t="s">
        <v>87</v>
      </c>
      <c r="E6">
        <v>0</v>
      </c>
      <c r="F6">
        <v>0</v>
      </c>
      <c r="G6">
        <v>3.1199999999999995E-2</v>
      </c>
      <c r="H6">
        <v>3.2729411764705882E-2</v>
      </c>
      <c r="I6">
        <v>3.167581699346405E-2</v>
      </c>
      <c r="J6">
        <v>3.4292810457516337E-2</v>
      </c>
      <c r="P6" t="s">
        <v>72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 s="10"/>
      <c r="X6" s="10"/>
      <c r="Y6" s="10"/>
      <c r="Z6" s="10"/>
      <c r="AH6" s="10"/>
      <c r="AI6" s="10"/>
      <c r="AJ6" s="10"/>
      <c r="AK6" s="10"/>
      <c r="AL6" s="10"/>
      <c r="AM6" s="10"/>
    </row>
    <row r="7" spans="1:39" x14ac:dyDescent="0.25">
      <c r="A7" s="10"/>
      <c r="D7" t="s">
        <v>88</v>
      </c>
      <c r="E7">
        <v>4.9912643678160916E-2</v>
      </c>
      <c r="F7">
        <v>5.0721839080459769E-2</v>
      </c>
      <c r="G7">
        <v>5.2119540229885054E-2</v>
      </c>
      <c r="H7">
        <v>5.0979310344827583E-2</v>
      </c>
      <c r="I7">
        <v>4.8698850574712647E-2</v>
      </c>
      <c r="J7">
        <v>5.0721839080459775E-2</v>
      </c>
      <c r="P7" t="s">
        <v>86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 s="10"/>
      <c r="X7" s="10"/>
      <c r="Y7" s="10"/>
      <c r="Z7" s="10"/>
      <c r="AH7" s="10"/>
      <c r="AI7" s="10"/>
      <c r="AJ7" s="10"/>
      <c r="AK7" s="10"/>
      <c r="AL7" s="10"/>
      <c r="AM7" s="10"/>
    </row>
    <row r="8" spans="1:39" x14ac:dyDescent="0.25">
      <c r="A8" s="10"/>
      <c r="D8" t="s">
        <v>75</v>
      </c>
      <c r="E8">
        <v>4</v>
      </c>
      <c r="F8">
        <v>4</v>
      </c>
      <c r="G8">
        <v>4</v>
      </c>
      <c r="H8">
        <v>4</v>
      </c>
      <c r="I8">
        <v>4</v>
      </c>
      <c r="J8">
        <v>4</v>
      </c>
      <c r="P8" t="s">
        <v>87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 s="10"/>
      <c r="X8" s="10"/>
      <c r="Y8" s="10"/>
      <c r="Z8" s="10"/>
      <c r="AH8" s="10"/>
      <c r="AI8" s="10"/>
      <c r="AJ8" s="10"/>
      <c r="AK8" s="10"/>
      <c r="AL8" s="10"/>
      <c r="AM8" s="10"/>
    </row>
    <row r="9" spans="1:39" x14ac:dyDescent="0.25">
      <c r="A9" s="10"/>
      <c r="D9" t="s">
        <v>66</v>
      </c>
      <c r="E9" s="2">
        <v>7.0266666666666664</v>
      </c>
      <c r="F9" s="2">
        <v>6.69</v>
      </c>
      <c r="G9" s="2">
        <v>6.1233333333333322</v>
      </c>
      <c r="H9" s="2">
        <v>6.1166666666666671</v>
      </c>
      <c r="I9" s="2">
        <v>6.1266666666666678</v>
      </c>
      <c r="J9" s="2">
        <v>6.1033333333333326</v>
      </c>
      <c r="P9" t="s">
        <v>88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 s="10"/>
      <c r="X9" s="10"/>
      <c r="Y9" s="10"/>
      <c r="Z9" s="10"/>
      <c r="AH9" s="10"/>
      <c r="AI9" s="10"/>
      <c r="AJ9" s="10"/>
      <c r="AK9" s="10"/>
      <c r="AL9" s="10"/>
      <c r="AM9" s="10"/>
    </row>
    <row r="10" spans="1:39" x14ac:dyDescent="0.25">
      <c r="A10" s="10"/>
      <c r="W10" s="10"/>
      <c r="X10" s="10"/>
      <c r="Y10" s="10"/>
      <c r="Z10" s="10"/>
      <c r="AH10" s="10"/>
      <c r="AI10" s="10"/>
      <c r="AJ10" s="10"/>
      <c r="AK10" s="10"/>
      <c r="AL10" s="10"/>
      <c r="AM10" s="10"/>
    </row>
    <row r="11" spans="1:39" x14ac:dyDescent="0.25">
      <c r="A11" s="10"/>
      <c r="D11" t="s">
        <v>47</v>
      </c>
      <c r="E11">
        <v>0</v>
      </c>
      <c r="F11">
        <v>2</v>
      </c>
      <c r="G11">
        <v>5</v>
      </c>
      <c r="H11">
        <v>8</v>
      </c>
      <c r="I11">
        <v>11</v>
      </c>
      <c r="J11">
        <v>14</v>
      </c>
      <c r="P11" t="s">
        <v>47</v>
      </c>
      <c r="Q11">
        <v>0</v>
      </c>
      <c r="R11">
        <v>2</v>
      </c>
      <c r="S11">
        <v>5</v>
      </c>
      <c r="T11">
        <v>8</v>
      </c>
      <c r="U11">
        <v>11</v>
      </c>
      <c r="V11">
        <v>14</v>
      </c>
      <c r="W11" s="10"/>
      <c r="X11" s="10"/>
      <c r="Y11" s="10"/>
      <c r="Z11" s="10"/>
      <c r="AH11" s="10"/>
      <c r="AI11" s="10"/>
      <c r="AJ11" s="10"/>
      <c r="AK11" s="10"/>
      <c r="AL11" s="10"/>
      <c r="AM11" s="10"/>
    </row>
    <row r="12" spans="1:39" x14ac:dyDescent="0.25">
      <c r="A12" s="10"/>
      <c r="D12" t="s">
        <v>72</v>
      </c>
      <c r="E12">
        <v>0</v>
      </c>
      <c r="F12">
        <v>6.4900647945176207E-2</v>
      </c>
      <c r="G12">
        <v>0.13463116979912731</v>
      </c>
      <c r="H12">
        <v>0.24657477399436206</v>
      </c>
      <c r="I12">
        <v>0.3140833387871817</v>
      </c>
      <c r="J12">
        <v>0.14438719631345176</v>
      </c>
      <c r="P12" t="s">
        <v>75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 s="10"/>
      <c r="X12" s="10"/>
      <c r="Y12" s="10"/>
      <c r="Z12" s="10"/>
      <c r="AH12" s="10"/>
      <c r="AI12" s="10"/>
      <c r="AJ12" s="10"/>
      <c r="AK12" s="10"/>
      <c r="AL12" s="10"/>
      <c r="AM12" s="10"/>
    </row>
    <row r="13" spans="1:39" x14ac:dyDescent="0.25">
      <c r="A13" s="10"/>
      <c r="D13" t="s">
        <v>86</v>
      </c>
      <c r="E13">
        <v>0</v>
      </c>
      <c r="F13">
        <v>0.23146269237488892</v>
      </c>
      <c r="G13">
        <v>0.1021756845996933</v>
      </c>
      <c r="H13">
        <v>0.17170277509465764</v>
      </c>
      <c r="I13">
        <v>0.25810589472648898</v>
      </c>
      <c r="J13">
        <v>4.856131281100623E-2</v>
      </c>
      <c r="P13" t="s">
        <v>66</v>
      </c>
      <c r="Q13" s="3">
        <v>2.5166114784235707E-2</v>
      </c>
      <c r="R13" s="3">
        <v>2.5166114784235766E-2</v>
      </c>
      <c r="S13" s="3">
        <v>2.6457513110645845E-2</v>
      </c>
      <c r="T13" s="3">
        <v>2.3094010767585053E-2</v>
      </c>
      <c r="U13" s="3">
        <v>2.6457513110645845E-2</v>
      </c>
      <c r="V13" s="3">
        <v>1.7320508075688915E-2</v>
      </c>
      <c r="W13" s="10"/>
      <c r="X13" s="10"/>
      <c r="Y13" s="10"/>
      <c r="Z13" s="10"/>
      <c r="AH13" s="10"/>
      <c r="AI13" s="10"/>
      <c r="AJ13" s="10"/>
      <c r="AK13" s="10"/>
      <c r="AL13" s="10"/>
      <c r="AM13" s="10"/>
    </row>
    <row r="14" spans="1:39" x14ac:dyDescent="0.25">
      <c r="A14" s="10"/>
      <c r="D14" t="s">
        <v>87</v>
      </c>
      <c r="E14">
        <v>0</v>
      </c>
      <c r="F14">
        <v>0</v>
      </c>
      <c r="G14">
        <v>1.1580518979671149E-3</v>
      </c>
      <c r="H14">
        <v>3.3616147417074313E-3</v>
      </c>
      <c r="I14">
        <v>5.373375252530857E-3</v>
      </c>
      <c r="J14">
        <v>6.6339837084251787E-4</v>
      </c>
      <c r="P14" t="s">
        <v>72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 s="10"/>
      <c r="X14" s="10"/>
      <c r="Y14" s="10"/>
      <c r="Z14" s="10"/>
      <c r="AH14" s="10"/>
      <c r="AI14" s="10"/>
      <c r="AJ14" s="10"/>
      <c r="AK14" s="10"/>
      <c r="AL14" s="10"/>
      <c r="AM14" s="10"/>
    </row>
    <row r="15" spans="1:39" x14ac:dyDescent="0.25">
      <c r="A15" s="10"/>
      <c r="D15" t="s">
        <v>88</v>
      </c>
      <c r="E15">
        <v>5.6311910924157415E-3</v>
      </c>
      <c r="F15">
        <v>6.4778460231991837E-3</v>
      </c>
      <c r="G15">
        <v>9.5135758391743167E-4</v>
      </c>
      <c r="H15">
        <v>5.0674593117594645E-3</v>
      </c>
      <c r="I15">
        <v>8.2996134269053921E-3</v>
      </c>
      <c r="J15">
        <v>9.1880430321263898E-4</v>
      </c>
      <c r="P15" t="s">
        <v>86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 s="10"/>
      <c r="X15" s="10"/>
      <c r="Y15" s="10"/>
      <c r="Z15" s="10"/>
      <c r="AH15" s="10"/>
      <c r="AI15" s="10"/>
      <c r="AJ15" s="10"/>
      <c r="AK15" s="10"/>
      <c r="AL15" s="10"/>
      <c r="AM15" s="10"/>
    </row>
    <row r="16" spans="1:39" x14ac:dyDescent="0.25">
      <c r="A16" s="10"/>
      <c r="D16" t="s">
        <v>75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P16" t="s">
        <v>87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 s="10"/>
      <c r="X16" s="10"/>
      <c r="Y16" s="10"/>
      <c r="Z16" s="10"/>
      <c r="AH16" s="10"/>
      <c r="AI16" s="10"/>
      <c r="AJ16" s="10"/>
      <c r="AK16" s="10"/>
      <c r="AL16" s="10"/>
      <c r="AM16" s="10"/>
    </row>
    <row r="17" spans="1:39" x14ac:dyDescent="0.25">
      <c r="A17" s="10"/>
      <c r="D17" t="s">
        <v>66</v>
      </c>
      <c r="E17" s="3">
        <v>2.0816659994661382E-2</v>
      </c>
      <c r="F17" s="3">
        <v>2.6457513110645845E-2</v>
      </c>
      <c r="G17" s="3">
        <v>0.12096831541082681</v>
      </c>
      <c r="H17" s="3">
        <v>9.0184995056457731E-2</v>
      </c>
      <c r="I17" s="3">
        <v>0.10263202878893783</v>
      </c>
      <c r="J17" s="3">
        <v>9.0737717258774955E-2</v>
      </c>
      <c r="P17" t="s">
        <v>88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x14ac:dyDescent="0.25">
      <c r="A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x14ac:dyDescent="0.25">
      <c r="A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x14ac:dyDescent="0.25">
      <c r="A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x14ac:dyDescent="0.25">
      <c r="A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x14ac:dyDescent="0.25">
      <c r="A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x14ac:dyDescent="0.25">
      <c r="A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x14ac:dyDescent="0.25">
      <c r="A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x14ac:dyDescent="0.25">
      <c r="A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x14ac:dyDescent="0.25">
      <c r="A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x14ac:dyDescent="0.25">
      <c r="A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x14ac:dyDescent="0.25">
      <c r="A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x14ac:dyDescent="0.25">
      <c r="A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x14ac:dyDescent="0.25">
      <c r="A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x14ac:dyDescent="0.25">
      <c r="A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x14ac:dyDescent="0.25">
      <c r="A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x14ac:dyDescent="0.25">
      <c r="A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x14ac:dyDescent="0.25">
      <c r="A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x14ac:dyDescent="0.25">
      <c r="A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x14ac:dyDescent="0.25">
      <c r="A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x14ac:dyDescent="0.25">
      <c r="A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x14ac:dyDescent="0.25">
      <c r="A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</row>
    <row r="39" spans="1:39" x14ac:dyDescent="0.25">
      <c r="A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</row>
    <row r="40" spans="1:39" x14ac:dyDescent="0.25">
      <c r="A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</row>
    <row r="41" spans="1:39" x14ac:dyDescent="0.25">
      <c r="A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</row>
    <row r="42" spans="1:39" x14ac:dyDescent="0.25">
      <c r="A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K42" s="10"/>
      <c r="AL42" s="10"/>
      <c r="AM42" s="10"/>
    </row>
    <row r="43" spans="1:39" x14ac:dyDescent="0.25">
      <c r="A43" s="10"/>
      <c r="B43" s="14"/>
      <c r="C43" s="14"/>
      <c r="D43" s="14"/>
      <c r="E43" s="14"/>
      <c r="F43" s="14"/>
      <c r="G43" s="14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K43" s="10"/>
      <c r="AL43" s="10"/>
      <c r="AM43" s="10"/>
    </row>
    <row r="44" spans="1:39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K44" s="10"/>
      <c r="AL44" s="10"/>
      <c r="AM44" s="10"/>
    </row>
    <row r="45" spans="1:39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K45" s="10"/>
      <c r="AL45" s="10"/>
      <c r="AM45" s="10"/>
    </row>
    <row r="157" spans="1:22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spans="1:22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spans="1:22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spans="1:22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spans="1:22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spans="1:22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spans="1:22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spans="1:22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spans="1:22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spans="1:22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spans="1:22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spans="1:22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spans="1:22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spans="1:22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spans="1:22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spans="1:22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spans="1:22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spans="1:22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</sheetData>
  <pageMargins left="0.7" right="0.7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11680-2075-46D5-9FE0-20663DA7097E}">
  <dimension ref="A2:I7"/>
  <sheetViews>
    <sheetView topLeftCell="C1" zoomScale="85" zoomScaleNormal="85" workbookViewId="0">
      <selection activeCell="AJ41" sqref="AJ41"/>
    </sheetView>
  </sheetViews>
  <sheetFormatPr defaultRowHeight="15" x14ac:dyDescent="0.25"/>
  <sheetData>
    <row r="2" spans="1:9" x14ac:dyDescent="0.25">
      <c r="A2" t="s">
        <v>96</v>
      </c>
      <c r="B2" t="s">
        <v>97</v>
      </c>
      <c r="C2" t="s">
        <v>98</v>
      </c>
      <c r="D2" t="s">
        <v>99</v>
      </c>
      <c r="E2" t="s">
        <v>100</v>
      </c>
      <c r="F2" t="s">
        <v>101</v>
      </c>
      <c r="G2" t="s">
        <v>102</v>
      </c>
      <c r="H2" t="s">
        <v>103</v>
      </c>
      <c r="I2" t="s">
        <v>104</v>
      </c>
    </row>
    <row r="3" spans="1:9" x14ac:dyDescent="0.25">
      <c r="A3">
        <v>440</v>
      </c>
      <c r="B3">
        <v>576</v>
      </c>
      <c r="C3">
        <v>452</v>
      </c>
      <c r="D3">
        <v>16440</v>
      </c>
      <c r="E3">
        <v>16260</v>
      </c>
      <c r="F3">
        <v>16220</v>
      </c>
      <c r="G3">
        <v>295</v>
      </c>
      <c r="H3">
        <v>252</v>
      </c>
      <c r="I3">
        <v>256</v>
      </c>
    </row>
    <row r="5" spans="1:9" x14ac:dyDescent="0.25">
      <c r="B5" t="s">
        <v>68</v>
      </c>
      <c r="C5" t="s">
        <v>69</v>
      </c>
      <c r="D5" t="s">
        <v>70</v>
      </c>
    </row>
    <row r="6" spans="1:9" x14ac:dyDescent="0.25">
      <c r="A6" t="s">
        <v>43</v>
      </c>
      <c r="B6">
        <v>0.48933333333333329</v>
      </c>
      <c r="C6">
        <v>16.306666666666665</v>
      </c>
      <c r="D6">
        <v>0.26766666666666666</v>
      </c>
    </row>
    <row r="7" spans="1:9" x14ac:dyDescent="0.25">
      <c r="A7" t="s">
        <v>47</v>
      </c>
      <c r="B7">
        <v>7.529497548530921E-2</v>
      </c>
      <c r="C7">
        <v>0.11718930554164632</v>
      </c>
      <c r="D7">
        <v>2.3755701070129111E-2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5852D-47E0-49F6-A9E9-9E2E2AF6EBDD}">
  <dimension ref="B2:H15"/>
  <sheetViews>
    <sheetView zoomScale="85" zoomScaleNormal="85" workbookViewId="0">
      <selection activeCell="F21" sqref="F21"/>
    </sheetView>
  </sheetViews>
  <sheetFormatPr defaultRowHeight="15" x14ac:dyDescent="0.25"/>
  <sheetData>
    <row r="2" spans="2:8" x14ac:dyDescent="0.25">
      <c r="B2" t="s">
        <v>105</v>
      </c>
    </row>
    <row r="3" spans="2:8" x14ac:dyDescent="0.25">
      <c r="F3" t="s">
        <v>43</v>
      </c>
      <c r="G3" t="s">
        <v>47</v>
      </c>
    </row>
    <row r="4" spans="2:8" x14ac:dyDescent="0.25">
      <c r="B4" t="s">
        <v>64</v>
      </c>
      <c r="C4">
        <v>13.01</v>
      </c>
      <c r="D4">
        <v>13.04</v>
      </c>
      <c r="F4">
        <v>13.024999999999999</v>
      </c>
      <c r="G4">
        <v>1.499999999999968E-2</v>
      </c>
    </row>
    <row r="5" spans="2:8" x14ac:dyDescent="0.25">
      <c r="B5" t="s">
        <v>65</v>
      </c>
      <c r="C5">
        <v>6.71</v>
      </c>
      <c r="D5">
        <v>7.06</v>
      </c>
      <c r="E5">
        <v>6.92</v>
      </c>
      <c r="F5">
        <v>6.8966666666666656</v>
      </c>
      <c r="G5">
        <v>0.17616280348965066</v>
      </c>
    </row>
    <row r="7" spans="2:8" x14ac:dyDescent="0.25">
      <c r="B7" t="s">
        <v>67</v>
      </c>
      <c r="D7" t="s">
        <v>106</v>
      </c>
    </row>
    <row r="8" spans="2:8" x14ac:dyDescent="0.25">
      <c r="B8" t="s">
        <v>64</v>
      </c>
      <c r="D8">
        <v>167933</v>
      </c>
      <c r="F8" t="s">
        <v>43</v>
      </c>
      <c r="G8" t="s">
        <v>47</v>
      </c>
    </row>
    <row r="9" spans="2:8" x14ac:dyDescent="0.25">
      <c r="B9" t="s">
        <v>65</v>
      </c>
      <c r="C9">
        <v>16440</v>
      </c>
      <c r="D9">
        <v>16260</v>
      </c>
      <c r="E9">
        <v>16220</v>
      </c>
      <c r="F9">
        <v>16306.666666666666</v>
      </c>
      <c r="G9">
        <v>117.18930554164632</v>
      </c>
    </row>
    <row r="12" spans="2:8" x14ac:dyDescent="0.25">
      <c r="B12" t="s">
        <v>71</v>
      </c>
    </row>
    <row r="13" spans="2:8" x14ac:dyDescent="0.25">
      <c r="C13" t="s">
        <v>64</v>
      </c>
      <c r="D13" t="s">
        <v>65</v>
      </c>
      <c r="G13" t="s">
        <v>64</v>
      </c>
      <c r="H13" t="s">
        <v>65</v>
      </c>
    </row>
    <row r="14" spans="2:8" x14ac:dyDescent="0.25">
      <c r="B14" t="s">
        <v>66</v>
      </c>
      <c r="C14">
        <v>13.024999999999999</v>
      </c>
      <c r="D14">
        <v>6.8966666666666656</v>
      </c>
      <c r="F14" t="s">
        <v>66</v>
      </c>
      <c r="G14">
        <v>1.499999999999968E-2</v>
      </c>
      <c r="H14">
        <v>0.17616280348965066</v>
      </c>
    </row>
    <row r="15" spans="2:8" x14ac:dyDescent="0.25">
      <c r="B15" t="s">
        <v>67</v>
      </c>
      <c r="C15">
        <v>167.93299999999999</v>
      </c>
      <c r="D15">
        <v>16.306666666666665</v>
      </c>
      <c r="F15" t="s">
        <v>67</v>
      </c>
      <c r="G15">
        <v>0</v>
      </c>
      <c r="H15">
        <v>0.11718930554164632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76889-66BB-4509-8087-5A41E4616E02}">
  <dimension ref="A1:R49"/>
  <sheetViews>
    <sheetView zoomScale="85" zoomScaleNormal="85" workbookViewId="0">
      <selection activeCell="Q41" sqref="Q41"/>
    </sheetView>
  </sheetViews>
  <sheetFormatPr defaultRowHeight="15" x14ac:dyDescent="0.25"/>
  <sheetData>
    <row r="1" spans="1:18" x14ac:dyDescent="0.25">
      <c r="A1" t="s">
        <v>41</v>
      </c>
    </row>
    <row r="2" spans="1:18" x14ac:dyDescent="0.25">
      <c r="A2" t="s">
        <v>40</v>
      </c>
      <c r="G2" t="s">
        <v>60</v>
      </c>
      <c r="H2" t="s">
        <v>61</v>
      </c>
    </row>
    <row r="3" spans="1:18" x14ac:dyDescent="0.25">
      <c r="A3">
        <v>16776</v>
      </c>
      <c r="C3" t="s">
        <v>43</v>
      </c>
      <c r="G3" t="s">
        <v>37</v>
      </c>
      <c r="H3" t="s">
        <v>62</v>
      </c>
    </row>
    <row r="4" spans="1:18" x14ac:dyDescent="0.25">
      <c r="A4">
        <v>17300</v>
      </c>
      <c r="C4" s="1">
        <v>17038</v>
      </c>
    </row>
    <row r="6" spans="1:18" x14ac:dyDescent="0.25">
      <c r="A6" t="s">
        <v>42</v>
      </c>
    </row>
    <row r="7" spans="1:18" x14ac:dyDescent="0.25">
      <c r="A7" s="5" t="s">
        <v>19</v>
      </c>
      <c r="B7" s="5" t="s">
        <v>20</v>
      </c>
      <c r="C7" s="5" t="s">
        <v>21</v>
      </c>
      <c r="D7" s="5" t="s">
        <v>22</v>
      </c>
      <c r="E7" s="5" t="s">
        <v>23</v>
      </c>
      <c r="F7" s="5" t="s">
        <v>24</v>
      </c>
      <c r="G7" s="5" t="s">
        <v>25</v>
      </c>
      <c r="H7" s="5" t="s">
        <v>26</v>
      </c>
      <c r="I7" s="5" t="s">
        <v>27</v>
      </c>
      <c r="J7" s="5" t="s">
        <v>28</v>
      </c>
      <c r="K7" s="5" t="s">
        <v>29</v>
      </c>
      <c r="L7" s="5" t="s">
        <v>30</v>
      </c>
      <c r="M7" s="5" t="s">
        <v>31</v>
      </c>
      <c r="N7" s="5" t="s">
        <v>32</v>
      </c>
      <c r="O7" s="5" t="s">
        <v>33</v>
      </c>
      <c r="P7" s="5" t="s">
        <v>34</v>
      </c>
      <c r="Q7" s="5" t="s">
        <v>35</v>
      </c>
      <c r="R7" s="5" t="s">
        <v>36</v>
      </c>
    </row>
    <row r="8" spans="1:18" x14ac:dyDescent="0.25">
      <c r="A8" s="5">
        <v>351</v>
      </c>
      <c r="B8" s="5">
        <v>341</v>
      </c>
      <c r="C8" s="5">
        <v>411</v>
      </c>
      <c r="D8" s="5">
        <v>375</v>
      </c>
      <c r="E8" s="5">
        <v>359</v>
      </c>
      <c r="F8" s="5">
        <v>406</v>
      </c>
      <c r="G8" s="5">
        <v>409</v>
      </c>
      <c r="H8" s="5">
        <v>408</v>
      </c>
      <c r="I8" s="5">
        <v>407</v>
      </c>
      <c r="J8" s="5">
        <v>420</v>
      </c>
      <c r="K8" s="5">
        <v>426</v>
      </c>
      <c r="L8" s="5">
        <v>365</v>
      </c>
      <c r="M8" s="5">
        <v>424</v>
      </c>
      <c r="N8" s="5">
        <v>413</v>
      </c>
      <c r="O8" s="5">
        <v>341</v>
      </c>
      <c r="P8" s="5">
        <v>419</v>
      </c>
      <c r="Q8" s="5">
        <v>416</v>
      </c>
      <c r="R8" s="5">
        <v>414</v>
      </c>
    </row>
    <row r="9" spans="1:18" x14ac:dyDescent="0.25">
      <c r="A9" t="s">
        <v>90</v>
      </c>
    </row>
    <row r="10" spans="1:18" x14ac:dyDescent="0.25">
      <c r="A10" s="5" t="s">
        <v>2</v>
      </c>
      <c r="B10" s="5" t="s">
        <v>3</v>
      </c>
      <c r="C10" s="5" t="s">
        <v>4</v>
      </c>
      <c r="D10" s="5" t="s">
        <v>5</v>
      </c>
      <c r="E10" s="5" t="s">
        <v>6</v>
      </c>
      <c r="F10" s="5" t="s">
        <v>7</v>
      </c>
      <c r="G10" s="5" t="s">
        <v>8</v>
      </c>
      <c r="H10" s="5" t="s">
        <v>9</v>
      </c>
      <c r="I10" s="5" t="s">
        <v>10</v>
      </c>
      <c r="J10" s="5" t="s">
        <v>11</v>
      </c>
      <c r="K10" s="5"/>
      <c r="L10" s="5" t="s">
        <v>12</v>
      </c>
      <c r="M10" s="5" t="s">
        <v>13</v>
      </c>
      <c r="N10" s="5" t="s">
        <v>14</v>
      </c>
      <c r="O10" s="5" t="s">
        <v>15</v>
      </c>
      <c r="P10" s="5" t="s">
        <v>16</v>
      </c>
      <c r="Q10" s="5" t="s">
        <v>17</v>
      </c>
      <c r="R10" s="5" t="s">
        <v>18</v>
      </c>
    </row>
    <row r="11" spans="1:18" x14ac:dyDescent="0.25">
      <c r="A11" s="5">
        <v>715</v>
      </c>
      <c r="B11" s="5">
        <v>791</v>
      </c>
      <c r="C11" s="5">
        <v>794</v>
      </c>
      <c r="D11" s="5">
        <v>815</v>
      </c>
      <c r="E11" s="5">
        <v>692</v>
      </c>
      <c r="F11" s="5">
        <v>729</v>
      </c>
      <c r="G11" s="5">
        <v>835</v>
      </c>
      <c r="H11" s="5">
        <v>812</v>
      </c>
      <c r="I11" s="5">
        <v>630</v>
      </c>
      <c r="J11" s="5">
        <v>833</v>
      </c>
      <c r="K11" s="5"/>
      <c r="L11" s="5">
        <v>669</v>
      </c>
      <c r="M11" s="5">
        <v>756</v>
      </c>
      <c r="N11" s="5">
        <v>778</v>
      </c>
      <c r="O11" s="5">
        <v>834</v>
      </c>
      <c r="P11" s="5">
        <v>827</v>
      </c>
      <c r="Q11" s="5">
        <v>831</v>
      </c>
      <c r="R11" s="5">
        <v>825</v>
      </c>
    </row>
    <row r="13" spans="1:18" x14ac:dyDescent="0.25">
      <c r="A13" t="s">
        <v>19</v>
      </c>
      <c r="B13" t="s">
        <v>20</v>
      </c>
      <c r="C13" t="s">
        <v>21</v>
      </c>
      <c r="D13" t="s">
        <v>22</v>
      </c>
      <c r="E13" t="s">
        <v>23</v>
      </c>
      <c r="F13" t="s">
        <v>24</v>
      </c>
      <c r="G13" t="s">
        <v>25</v>
      </c>
      <c r="H13" t="s">
        <v>26</v>
      </c>
      <c r="I13" t="s">
        <v>27</v>
      </c>
      <c r="J13" t="s">
        <v>28</v>
      </c>
      <c r="K13" t="s">
        <v>29</v>
      </c>
      <c r="L13" t="s">
        <v>30</v>
      </c>
      <c r="M13" t="s">
        <v>31</v>
      </c>
      <c r="N13" t="s">
        <v>32</v>
      </c>
      <c r="O13" t="s">
        <v>33</v>
      </c>
      <c r="P13" t="s">
        <v>34</v>
      </c>
      <c r="Q13" t="s">
        <v>35</v>
      </c>
      <c r="R13" t="s">
        <v>36</v>
      </c>
    </row>
    <row r="14" spans="1:18" x14ac:dyDescent="0.25">
      <c r="A14">
        <v>7020</v>
      </c>
      <c r="B14">
        <v>6820</v>
      </c>
      <c r="C14">
        <v>8220</v>
      </c>
      <c r="D14">
        <v>7500</v>
      </c>
      <c r="E14">
        <v>7180</v>
      </c>
      <c r="F14">
        <v>8120</v>
      </c>
      <c r="G14">
        <v>8180</v>
      </c>
      <c r="H14">
        <v>8160</v>
      </c>
      <c r="I14">
        <v>8140</v>
      </c>
      <c r="J14">
        <v>8400</v>
      </c>
      <c r="K14">
        <v>8520</v>
      </c>
      <c r="L14">
        <v>7300</v>
      </c>
      <c r="M14">
        <v>8480</v>
      </c>
      <c r="N14">
        <v>8260</v>
      </c>
      <c r="O14">
        <v>6820</v>
      </c>
      <c r="P14">
        <v>8380</v>
      </c>
      <c r="Q14">
        <v>8320</v>
      </c>
      <c r="R14">
        <v>8280</v>
      </c>
    </row>
    <row r="15" spans="1:18" x14ac:dyDescent="0.25">
      <c r="A15" t="s">
        <v>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11</v>
      </c>
      <c r="L15" t="s">
        <v>12</v>
      </c>
      <c r="M15" t="s">
        <v>13</v>
      </c>
      <c r="N15" t="s">
        <v>14</v>
      </c>
      <c r="O15" t="s">
        <v>15</v>
      </c>
      <c r="P15" t="s">
        <v>16</v>
      </c>
      <c r="Q15" t="s">
        <v>17</v>
      </c>
      <c r="R15" t="s">
        <v>18</v>
      </c>
    </row>
    <row r="16" spans="1:18" x14ac:dyDescent="0.25">
      <c r="A16">
        <v>7150</v>
      </c>
      <c r="B16">
        <v>7910</v>
      </c>
      <c r="C16">
        <v>7940</v>
      </c>
      <c r="D16">
        <v>8150</v>
      </c>
      <c r="E16">
        <v>6920</v>
      </c>
      <c r="F16">
        <v>7290</v>
      </c>
      <c r="G16">
        <v>8350</v>
      </c>
      <c r="H16">
        <v>8120</v>
      </c>
      <c r="I16">
        <v>6300</v>
      </c>
      <c r="J16">
        <v>8330</v>
      </c>
      <c r="L16">
        <v>6690</v>
      </c>
      <c r="M16">
        <v>7560</v>
      </c>
      <c r="N16">
        <v>7780</v>
      </c>
      <c r="O16">
        <v>8340</v>
      </c>
      <c r="P16">
        <v>8270</v>
      </c>
      <c r="Q16">
        <v>8310</v>
      </c>
      <c r="R16">
        <v>8250</v>
      </c>
    </row>
    <row r="19" spans="1:18" x14ac:dyDescent="0.25">
      <c r="A19" s="5" t="s">
        <v>19</v>
      </c>
      <c r="B19" s="5" t="s">
        <v>20</v>
      </c>
      <c r="C19" s="5" t="s">
        <v>21</v>
      </c>
      <c r="D19" s="5" t="s">
        <v>22</v>
      </c>
      <c r="E19" s="5" t="s">
        <v>23</v>
      </c>
      <c r="F19" s="5" t="s">
        <v>24</v>
      </c>
      <c r="G19" s="5" t="s">
        <v>25</v>
      </c>
      <c r="H19" s="5" t="s">
        <v>26</v>
      </c>
      <c r="I19" s="5" t="s">
        <v>27</v>
      </c>
      <c r="J19" s="5" t="s">
        <v>28</v>
      </c>
      <c r="K19" s="5" t="s">
        <v>29</v>
      </c>
      <c r="L19" s="5" t="s">
        <v>30</v>
      </c>
      <c r="M19" s="5" t="s">
        <v>31</v>
      </c>
      <c r="N19" s="5" t="s">
        <v>32</v>
      </c>
      <c r="O19" s="5" t="s">
        <v>33</v>
      </c>
      <c r="P19" s="5" t="s">
        <v>34</v>
      </c>
      <c r="Q19" s="5" t="s">
        <v>35</v>
      </c>
      <c r="R19" s="5" t="s">
        <v>36</v>
      </c>
    </row>
    <row r="20" spans="1:18" x14ac:dyDescent="0.25">
      <c r="A20" s="5">
        <v>7020</v>
      </c>
      <c r="B20" s="5">
        <v>6820</v>
      </c>
      <c r="C20" s="5">
        <v>8220</v>
      </c>
      <c r="D20" s="5">
        <v>7500</v>
      </c>
      <c r="E20" s="5">
        <v>7180</v>
      </c>
      <c r="F20" s="5">
        <v>8120</v>
      </c>
      <c r="G20" s="5">
        <v>8180</v>
      </c>
      <c r="H20" s="5">
        <v>8160</v>
      </c>
      <c r="I20" s="5">
        <v>8140</v>
      </c>
      <c r="J20" s="5">
        <v>8400</v>
      </c>
      <c r="K20" s="5">
        <v>8520</v>
      </c>
      <c r="L20" s="5">
        <v>7300</v>
      </c>
      <c r="M20" s="5">
        <v>8480</v>
      </c>
      <c r="N20" s="5">
        <v>8260</v>
      </c>
      <c r="O20" s="5">
        <v>6820</v>
      </c>
      <c r="P20" s="5">
        <v>8380</v>
      </c>
      <c r="Q20" s="5">
        <v>8320</v>
      </c>
      <c r="R20" s="5">
        <v>8280</v>
      </c>
    </row>
    <row r="21" spans="1:18" x14ac:dyDescent="0.25">
      <c r="A21" s="5" t="s">
        <v>2</v>
      </c>
      <c r="B21" s="5" t="s">
        <v>3</v>
      </c>
      <c r="C21" s="5" t="s">
        <v>4</v>
      </c>
      <c r="D21" s="5" t="s">
        <v>5</v>
      </c>
      <c r="E21" s="5" t="s">
        <v>6</v>
      </c>
      <c r="F21" s="5" t="s">
        <v>7</v>
      </c>
      <c r="G21" s="5" t="s">
        <v>8</v>
      </c>
      <c r="H21" s="5" t="s">
        <v>9</v>
      </c>
      <c r="I21" s="5" t="s">
        <v>10</v>
      </c>
      <c r="J21" s="5" t="s">
        <v>11</v>
      </c>
      <c r="K21" s="5"/>
      <c r="L21" s="5" t="s">
        <v>12</v>
      </c>
      <c r="M21" s="5" t="s">
        <v>13</v>
      </c>
      <c r="N21" s="5" t="s">
        <v>14</v>
      </c>
      <c r="O21" s="5" t="s">
        <v>15</v>
      </c>
      <c r="P21" s="5" t="s">
        <v>16</v>
      </c>
      <c r="Q21" s="5" t="s">
        <v>17</v>
      </c>
      <c r="R21" s="5" t="s">
        <v>18</v>
      </c>
    </row>
    <row r="22" spans="1:18" x14ac:dyDescent="0.25">
      <c r="A22" s="5">
        <v>7150</v>
      </c>
      <c r="B22" s="5">
        <v>7910</v>
      </c>
      <c r="C22" s="5">
        <v>7940</v>
      </c>
      <c r="D22" s="5">
        <v>8150</v>
      </c>
      <c r="E22" s="5">
        <v>6920</v>
      </c>
      <c r="F22" s="5">
        <v>7290</v>
      </c>
      <c r="G22" s="5">
        <v>8350</v>
      </c>
      <c r="H22" s="5">
        <v>8120</v>
      </c>
      <c r="I22" s="5">
        <v>6300</v>
      </c>
      <c r="J22" s="5">
        <v>8330</v>
      </c>
      <c r="K22" s="5"/>
      <c r="L22" s="5">
        <v>6690</v>
      </c>
      <c r="M22" s="5">
        <v>7560</v>
      </c>
      <c r="N22" s="5">
        <v>7780</v>
      </c>
      <c r="O22" s="5">
        <v>8340</v>
      </c>
      <c r="P22" s="5">
        <v>8270</v>
      </c>
      <c r="Q22" s="5">
        <v>8310</v>
      </c>
      <c r="R22" s="5">
        <v>8250</v>
      </c>
    </row>
    <row r="25" spans="1:18" x14ac:dyDescent="0.25">
      <c r="C25" t="s">
        <v>48</v>
      </c>
      <c r="D25" t="s">
        <v>49</v>
      </c>
      <c r="E25" t="s">
        <v>50</v>
      </c>
      <c r="F25" t="s">
        <v>73</v>
      </c>
      <c r="G25" t="s">
        <v>74</v>
      </c>
      <c r="J25" t="s">
        <v>51</v>
      </c>
      <c r="K25" t="s">
        <v>0</v>
      </c>
      <c r="L25" t="s">
        <v>1</v>
      </c>
      <c r="M25" t="s">
        <v>73</v>
      </c>
      <c r="N25" t="s">
        <v>74</v>
      </c>
    </row>
    <row r="26" spans="1:18" x14ac:dyDescent="0.25">
      <c r="B26" s="5">
        <v>0</v>
      </c>
      <c r="C26" s="5">
        <v>7020</v>
      </c>
      <c r="D26" s="5">
        <v>6820</v>
      </c>
      <c r="E26" s="5">
        <v>8220</v>
      </c>
      <c r="F26">
        <f>AVERAGE(C26:E26)</f>
        <v>7353.333333333333</v>
      </c>
      <c r="G26">
        <f>STDEV(C26:E26)</f>
        <v>757.18777944003648</v>
      </c>
      <c r="I26" s="5">
        <v>0</v>
      </c>
      <c r="J26" s="5">
        <v>7150</v>
      </c>
      <c r="K26" s="5">
        <v>7910</v>
      </c>
      <c r="L26" s="5">
        <v>7940</v>
      </c>
      <c r="M26">
        <f>AVERAGE(J26:L26)</f>
        <v>7666.666666666667</v>
      </c>
      <c r="N26">
        <f>STDEV(J26:L26)</f>
        <v>447.69781475157248</v>
      </c>
    </row>
    <row r="27" spans="1:18" x14ac:dyDescent="0.25">
      <c r="B27" s="5">
        <v>2</v>
      </c>
      <c r="C27" s="5">
        <v>7500</v>
      </c>
      <c r="D27" s="5">
        <v>7180</v>
      </c>
      <c r="E27" s="5">
        <v>8120</v>
      </c>
      <c r="F27">
        <f t="shared" ref="F27:F31" si="0">AVERAGE(C27:E27)</f>
        <v>7600</v>
      </c>
      <c r="G27">
        <f t="shared" ref="G27:G31" si="1">STDEV(C27:E27)</f>
        <v>477.9121258139408</v>
      </c>
      <c r="I27" s="5">
        <v>2</v>
      </c>
      <c r="J27" s="5">
        <v>8150</v>
      </c>
      <c r="K27" s="5">
        <v>6920</v>
      </c>
      <c r="L27" s="5">
        <v>7290</v>
      </c>
      <c r="M27">
        <f t="shared" ref="M27:M31" si="2">AVERAGE(J27:L27)</f>
        <v>7453.333333333333</v>
      </c>
      <c r="N27">
        <f t="shared" ref="N27:N31" si="3">STDEV(J27:L27)</f>
        <v>631.05731382603699</v>
      </c>
    </row>
    <row r="28" spans="1:18" x14ac:dyDescent="0.25">
      <c r="B28" s="5">
        <v>5</v>
      </c>
      <c r="C28" s="5">
        <v>8180</v>
      </c>
      <c r="D28" s="5">
        <v>8160</v>
      </c>
      <c r="E28" s="5">
        <v>8140</v>
      </c>
      <c r="F28">
        <f t="shared" si="0"/>
        <v>8160</v>
      </c>
      <c r="G28">
        <f t="shared" si="1"/>
        <v>20</v>
      </c>
      <c r="I28" s="5">
        <v>5</v>
      </c>
      <c r="J28" s="5">
        <v>8350</v>
      </c>
      <c r="K28" s="5">
        <v>8120</v>
      </c>
      <c r="L28" s="5">
        <v>6300</v>
      </c>
      <c r="M28">
        <f t="shared" si="2"/>
        <v>7590</v>
      </c>
      <c r="N28">
        <f t="shared" si="3"/>
        <v>1123.0761327710602</v>
      </c>
    </row>
    <row r="29" spans="1:18" x14ac:dyDescent="0.25">
      <c r="B29" s="5">
        <v>8</v>
      </c>
      <c r="C29" s="5">
        <v>8400</v>
      </c>
      <c r="D29" s="5">
        <v>8520</v>
      </c>
      <c r="E29" s="5">
        <v>7300</v>
      </c>
      <c r="F29">
        <f t="shared" si="0"/>
        <v>8073.333333333333</v>
      </c>
      <c r="G29">
        <f t="shared" si="1"/>
        <v>672.40860593342597</v>
      </c>
      <c r="I29" s="5">
        <v>8</v>
      </c>
      <c r="J29" s="5">
        <v>8330</v>
      </c>
      <c r="K29" s="5"/>
      <c r="L29" s="5">
        <v>6690</v>
      </c>
      <c r="M29">
        <f t="shared" si="2"/>
        <v>7510</v>
      </c>
      <c r="N29">
        <f t="shared" si="3"/>
        <v>1159.655121145938</v>
      </c>
    </row>
    <row r="30" spans="1:18" x14ac:dyDescent="0.25">
      <c r="B30" s="5">
        <v>11</v>
      </c>
      <c r="C30" s="5">
        <v>8480</v>
      </c>
      <c r="D30" s="5">
        <v>8260</v>
      </c>
      <c r="E30" s="5">
        <v>6820</v>
      </c>
      <c r="F30">
        <f t="shared" si="0"/>
        <v>7853.333333333333</v>
      </c>
      <c r="G30">
        <f t="shared" si="1"/>
        <v>901.62815691022718</v>
      </c>
      <c r="I30" s="5">
        <v>11</v>
      </c>
      <c r="J30" s="5">
        <v>7560</v>
      </c>
      <c r="K30" s="5">
        <v>7780</v>
      </c>
      <c r="L30" s="5">
        <v>8340</v>
      </c>
      <c r="M30">
        <f t="shared" si="2"/>
        <v>7893.333333333333</v>
      </c>
      <c r="N30">
        <f t="shared" si="3"/>
        <v>402.16083018281796</v>
      </c>
    </row>
    <row r="31" spans="1:18" x14ac:dyDescent="0.25">
      <c r="B31" s="5">
        <v>14</v>
      </c>
      <c r="C31" s="5">
        <v>8380</v>
      </c>
      <c r="D31" s="5">
        <v>8320</v>
      </c>
      <c r="E31" s="5">
        <v>8280</v>
      </c>
      <c r="F31">
        <f t="shared" si="0"/>
        <v>8326.6666666666661</v>
      </c>
      <c r="G31">
        <f t="shared" si="1"/>
        <v>50.332229568471661</v>
      </c>
      <c r="I31" s="5">
        <v>14</v>
      </c>
      <c r="J31" s="5">
        <v>8270</v>
      </c>
      <c r="K31" s="5">
        <v>8310</v>
      </c>
      <c r="L31" s="5">
        <v>8250</v>
      </c>
      <c r="M31">
        <f t="shared" si="2"/>
        <v>8276.6666666666661</v>
      </c>
      <c r="N31">
        <f t="shared" si="3"/>
        <v>30.550504633038933</v>
      </c>
    </row>
    <row r="33" spans="2:9" x14ac:dyDescent="0.25">
      <c r="B33" s="5"/>
      <c r="I33" s="5"/>
    </row>
    <row r="34" spans="2:9" x14ac:dyDescent="0.25">
      <c r="B34" s="5"/>
      <c r="I34" s="5"/>
    </row>
    <row r="35" spans="2:9" x14ac:dyDescent="0.25">
      <c r="B35" s="5"/>
      <c r="I35" s="5"/>
    </row>
    <row r="36" spans="2:9" x14ac:dyDescent="0.25">
      <c r="B36" s="5"/>
      <c r="I36" s="5"/>
    </row>
    <row r="37" spans="2:9" x14ac:dyDescent="0.25">
      <c r="B37" s="5"/>
      <c r="I37" s="5"/>
    </row>
    <row r="38" spans="2:9" x14ac:dyDescent="0.25">
      <c r="B38" s="5"/>
      <c r="I38" s="5"/>
    </row>
    <row r="40" spans="2:9" x14ac:dyDescent="0.25">
      <c r="B40" s="5"/>
      <c r="I40" s="5"/>
    </row>
    <row r="41" spans="2:9" x14ac:dyDescent="0.25">
      <c r="B41" s="5"/>
      <c r="I41" s="5"/>
    </row>
    <row r="42" spans="2:9" x14ac:dyDescent="0.25">
      <c r="B42" s="5"/>
      <c r="I42" s="5"/>
    </row>
    <row r="43" spans="2:9" x14ac:dyDescent="0.25">
      <c r="B43" s="5"/>
      <c r="I43" s="5"/>
    </row>
    <row r="44" spans="2:9" x14ac:dyDescent="0.25">
      <c r="B44" s="5"/>
      <c r="I44" s="5"/>
    </row>
    <row r="45" spans="2:9" x14ac:dyDescent="0.25">
      <c r="B45" s="5"/>
      <c r="I45" s="5"/>
    </row>
    <row r="49" spans="1:14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46DCB-EAC4-4831-A892-6DF0104ED497}">
  <dimension ref="A1:S19"/>
  <sheetViews>
    <sheetView zoomScale="70" zoomScaleNormal="70" workbookViewId="0">
      <selection activeCell="U24" sqref="U24"/>
    </sheetView>
  </sheetViews>
  <sheetFormatPr defaultRowHeight="15" x14ac:dyDescent="0.25"/>
  <cols>
    <col min="1" max="1" width="9.5703125" customWidth="1"/>
    <col min="2" max="2" width="9.140625" customWidth="1"/>
    <col min="10" max="10" width="9.140625" customWidth="1"/>
  </cols>
  <sheetData>
    <row r="1" spans="1:19" x14ac:dyDescent="0.25">
      <c r="A1" t="s">
        <v>93</v>
      </c>
      <c r="B1" s="5"/>
      <c r="C1" s="5">
        <v>1.004</v>
      </c>
      <c r="D1" s="5"/>
      <c r="E1" s="5"/>
      <c r="F1" s="5">
        <v>1.0129999999999999</v>
      </c>
      <c r="G1" s="5"/>
      <c r="H1" s="5"/>
      <c r="I1" s="5">
        <v>1.0089999999999999</v>
      </c>
      <c r="J1" s="5"/>
      <c r="K1" s="5"/>
      <c r="L1" s="5">
        <v>1.0089999999999999</v>
      </c>
      <c r="M1" s="5"/>
      <c r="N1" s="5"/>
      <c r="O1" s="5">
        <v>1.0069999999999999</v>
      </c>
      <c r="P1" s="5"/>
      <c r="Q1" s="5"/>
      <c r="R1" s="5">
        <v>1.008</v>
      </c>
      <c r="S1" s="5"/>
    </row>
    <row r="2" spans="1:19" x14ac:dyDescent="0.25">
      <c r="A2" t="s">
        <v>89</v>
      </c>
      <c r="B2" s="5" t="s">
        <v>19</v>
      </c>
      <c r="C2" s="5" t="s">
        <v>20</v>
      </c>
      <c r="D2" s="5" t="s">
        <v>21</v>
      </c>
      <c r="E2" s="5" t="s">
        <v>22</v>
      </c>
      <c r="F2" s="5" t="s">
        <v>23</v>
      </c>
      <c r="G2" s="5" t="s">
        <v>24</v>
      </c>
      <c r="H2" s="5" t="s">
        <v>25</v>
      </c>
      <c r="I2" s="5" t="s">
        <v>26</v>
      </c>
      <c r="J2" s="5" t="s">
        <v>27</v>
      </c>
      <c r="K2" s="5" t="s">
        <v>28</v>
      </c>
      <c r="L2" s="5" t="s">
        <v>29</v>
      </c>
      <c r="M2" s="5" t="s">
        <v>30</v>
      </c>
      <c r="N2" s="5" t="s">
        <v>31</v>
      </c>
      <c r="O2" s="5" t="s">
        <v>32</v>
      </c>
      <c r="P2" s="5" t="s">
        <v>33</v>
      </c>
      <c r="Q2" s="5" t="s">
        <v>34</v>
      </c>
      <c r="R2" s="5" t="s">
        <v>35</v>
      </c>
      <c r="S2" s="5" t="s">
        <v>36</v>
      </c>
    </row>
    <row r="3" spans="1:19" x14ac:dyDescent="0.25">
      <c r="A3" t="s">
        <v>94</v>
      </c>
      <c r="B3" s="5">
        <v>1.1950000000000001</v>
      </c>
      <c r="C3" s="5">
        <v>1.256</v>
      </c>
      <c r="D3" s="5">
        <v>1.222</v>
      </c>
      <c r="E3" s="5">
        <v>1.179</v>
      </c>
      <c r="F3" s="5">
        <v>1.2290000000000001</v>
      </c>
      <c r="G3" s="5">
        <v>1.204</v>
      </c>
      <c r="H3" s="5">
        <v>1.2</v>
      </c>
      <c r="I3" s="5">
        <v>1.254</v>
      </c>
      <c r="J3" s="5">
        <v>1.238</v>
      </c>
      <c r="K3" s="5">
        <v>1.194</v>
      </c>
      <c r="L3" s="5">
        <v>1.242</v>
      </c>
      <c r="M3" s="5">
        <v>1.226</v>
      </c>
      <c r="N3" s="5">
        <v>1.159</v>
      </c>
      <c r="O3" s="5">
        <v>1.2070000000000001</v>
      </c>
      <c r="P3" s="5">
        <v>1.181</v>
      </c>
      <c r="Q3" s="5">
        <v>1.0669999999999999</v>
      </c>
      <c r="R3" s="5">
        <v>1.179</v>
      </c>
      <c r="S3" s="5">
        <v>1.167</v>
      </c>
    </row>
    <row r="4" spans="1:19" x14ac:dyDescent="0.25">
      <c r="A4" t="s">
        <v>90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45</v>
      </c>
      <c r="M4" s="5" t="s">
        <v>12</v>
      </c>
      <c r="N4" s="5" t="s">
        <v>13</v>
      </c>
      <c r="O4" s="5" t="s">
        <v>14</v>
      </c>
      <c r="P4" s="5" t="s">
        <v>15</v>
      </c>
      <c r="Q4" s="5" t="s">
        <v>16</v>
      </c>
      <c r="R4" s="5" t="s">
        <v>17</v>
      </c>
      <c r="S4" s="5" t="s">
        <v>18</v>
      </c>
    </row>
    <row r="5" spans="1:19" x14ac:dyDescent="0.25">
      <c r="A5" t="s">
        <v>94</v>
      </c>
      <c r="B5" s="5">
        <v>1.1919999999999999</v>
      </c>
      <c r="C5" s="5">
        <v>1.254</v>
      </c>
      <c r="D5" s="5">
        <v>1.266</v>
      </c>
      <c r="E5" s="5">
        <v>1.1639999999999999</v>
      </c>
      <c r="F5" s="5">
        <v>1.22</v>
      </c>
      <c r="G5" s="5">
        <v>1.228</v>
      </c>
      <c r="H5" s="5">
        <v>1.1339999999999999</v>
      </c>
      <c r="I5" s="5">
        <v>1.198</v>
      </c>
      <c r="J5" s="5">
        <v>1.2</v>
      </c>
      <c r="K5" s="5">
        <v>1.1259999999999999</v>
      </c>
      <c r="L5" s="5">
        <v>1.1850000000000001</v>
      </c>
      <c r="M5" s="5">
        <v>1.1910000000000001</v>
      </c>
      <c r="N5" s="5">
        <v>1.024</v>
      </c>
      <c r="O5" s="5">
        <v>1.1659999999999999</v>
      </c>
      <c r="P5" s="5">
        <v>1.167</v>
      </c>
      <c r="Q5" s="5">
        <v>1.014</v>
      </c>
      <c r="R5" s="5">
        <v>1.1479999999999999</v>
      </c>
      <c r="S5" s="5">
        <v>1.153</v>
      </c>
    </row>
    <row r="8" spans="1:19" x14ac:dyDescent="0.25">
      <c r="P8" s="4"/>
      <c r="Q8" s="4"/>
      <c r="R8" s="4"/>
    </row>
    <row r="9" spans="1:19" x14ac:dyDescent="0.25">
      <c r="B9" s="5" t="s">
        <v>79</v>
      </c>
      <c r="C9" s="5" t="s">
        <v>48</v>
      </c>
      <c r="D9" s="5" t="s">
        <v>49</v>
      </c>
      <c r="E9" s="5" t="s">
        <v>50</v>
      </c>
      <c r="F9" s="5" t="s">
        <v>95</v>
      </c>
      <c r="G9" s="5" t="s">
        <v>47</v>
      </c>
      <c r="H9" s="5"/>
      <c r="I9" s="5" t="s">
        <v>79</v>
      </c>
      <c r="J9" s="5" t="s">
        <v>51</v>
      </c>
      <c r="K9" s="5" t="s">
        <v>0</v>
      </c>
      <c r="L9" s="5" t="s">
        <v>1</v>
      </c>
      <c r="M9" s="5" t="s">
        <v>95</v>
      </c>
      <c r="N9" s="5" t="s">
        <v>47</v>
      </c>
      <c r="O9" s="5"/>
      <c r="P9" s="5"/>
      <c r="Q9" s="4"/>
      <c r="R9" s="4"/>
    </row>
    <row r="10" spans="1:19" x14ac:dyDescent="0.25">
      <c r="B10" s="5">
        <v>0</v>
      </c>
      <c r="C10" s="5">
        <v>1.1950000000000001</v>
      </c>
      <c r="D10" s="5">
        <v>1.256</v>
      </c>
      <c r="E10" s="5">
        <v>1.222</v>
      </c>
      <c r="F10" s="5">
        <v>1.2243333333333333</v>
      </c>
      <c r="G10" s="5">
        <v>3.0566866593311978E-2</v>
      </c>
      <c r="H10" s="5"/>
      <c r="I10" s="5">
        <v>0</v>
      </c>
      <c r="J10" s="5">
        <v>1.1919999999999999</v>
      </c>
      <c r="K10" s="5">
        <v>1.254</v>
      </c>
      <c r="L10" s="5">
        <v>1.266</v>
      </c>
      <c r="M10" s="5">
        <v>1.2373333333333332</v>
      </c>
      <c r="N10" s="5">
        <v>3.9715656022950643E-2</v>
      </c>
      <c r="O10" s="5"/>
      <c r="P10" s="5"/>
      <c r="Q10" s="4"/>
      <c r="R10" s="4"/>
    </row>
    <row r="11" spans="1:19" x14ac:dyDescent="0.25">
      <c r="B11" s="5">
        <v>2</v>
      </c>
      <c r="C11" s="5">
        <v>1.179</v>
      </c>
      <c r="D11" s="5">
        <v>1.2290000000000001</v>
      </c>
      <c r="E11" s="5">
        <v>1.204</v>
      </c>
      <c r="F11" s="5">
        <v>1.204</v>
      </c>
      <c r="G11" s="5">
        <v>2.5000000000000022E-2</v>
      </c>
      <c r="H11" s="5"/>
      <c r="I11" s="5">
        <v>2</v>
      </c>
      <c r="J11" s="5">
        <v>1.1639999999999999</v>
      </c>
      <c r="K11" s="5">
        <v>1.22</v>
      </c>
      <c r="L11" s="5">
        <v>1.228</v>
      </c>
      <c r="M11" s="5">
        <v>1.204</v>
      </c>
      <c r="N11" s="5">
        <v>3.4871191548325423E-2</v>
      </c>
      <c r="O11" s="5"/>
      <c r="P11" s="5"/>
      <c r="Q11" s="4"/>
      <c r="R11" s="4"/>
    </row>
    <row r="12" spans="1:19" x14ac:dyDescent="0.25">
      <c r="B12" s="5">
        <v>5</v>
      </c>
      <c r="C12" s="5">
        <v>1.2</v>
      </c>
      <c r="D12" s="5">
        <v>1.254</v>
      </c>
      <c r="E12" s="5">
        <v>1.238</v>
      </c>
      <c r="F12" s="5">
        <v>1.2306666666666666</v>
      </c>
      <c r="G12" s="5">
        <v>2.7736858750286319E-2</v>
      </c>
      <c r="H12" s="5"/>
      <c r="I12" s="5">
        <v>5</v>
      </c>
      <c r="J12" s="5">
        <v>1.1339999999999999</v>
      </c>
      <c r="K12" s="5">
        <v>1.198</v>
      </c>
      <c r="L12" s="5">
        <v>1.2</v>
      </c>
      <c r="M12" s="5">
        <v>1.1773333333333333</v>
      </c>
      <c r="N12" s="5">
        <v>3.7541088600802928E-2</v>
      </c>
      <c r="O12" s="5"/>
      <c r="P12" s="5"/>
    </row>
    <row r="13" spans="1:19" x14ac:dyDescent="0.25">
      <c r="B13" s="5">
        <v>8</v>
      </c>
      <c r="C13" s="5">
        <v>1.194</v>
      </c>
      <c r="D13" s="5">
        <v>1.242</v>
      </c>
      <c r="E13" s="5">
        <v>1.226</v>
      </c>
      <c r="F13" s="5">
        <v>1.2206666666666666</v>
      </c>
      <c r="G13" s="5">
        <v>2.4440403706431166E-2</v>
      </c>
      <c r="H13" s="5"/>
      <c r="I13" s="5">
        <v>8</v>
      </c>
      <c r="J13" s="5">
        <v>1.1259999999999999</v>
      </c>
      <c r="K13" s="5">
        <v>1.1850000000000001</v>
      </c>
      <c r="L13" s="5">
        <v>1.1910000000000001</v>
      </c>
      <c r="M13" s="5">
        <v>1.1673333333333333</v>
      </c>
      <c r="N13" s="5">
        <v>3.5921210076128286E-2</v>
      </c>
      <c r="O13" s="5"/>
      <c r="P13" s="5"/>
    </row>
    <row r="14" spans="1:19" x14ac:dyDescent="0.25">
      <c r="B14" s="5">
        <v>11</v>
      </c>
      <c r="C14" s="5">
        <v>1.159</v>
      </c>
      <c r="D14" s="5">
        <v>1.2070000000000001</v>
      </c>
      <c r="E14" s="5">
        <v>1.181</v>
      </c>
      <c r="F14" s="5">
        <v>1.1823333333333335</v>
      </c>
      <c r="G14" s="5">
        <v>2.4027761721253489E-2</v>
      </c>
      <c r="H14" s="5"/>
      <c r="I14" s="5">
        <v>11</v>
      </c>
      <c r="J14" s="5">
        <v>1.024</v>
      </c>
      <c r="K14" s="5">
        <v>1.1659999999999999</v>
      </c>
      <c r="L14" s="5">
        <v>1.167</v>
      </c>
      <c r="M14" s="5">
        <v>1.119</v>
      </c>
      <c r="N14" s="5">
        <v>8.2273932688306545E-2</v>
      </c>
      <c r="O14" s="5"/>
      <c r="P14" s="5"/>
    </row>
    <row r="15" spans="1:19" x14ac:dyDescent="0.25">
      <c r="B15" s="5">
        <v>14</v>
      </c>
      <c r="C15" s="5">
        <v>1.0669999999999999</v>
      </c>
      <c r="D15" s="5">
        <v>1.179</v>
      </c>
      <c r="E15" s="5">
        <v>1.167</v>
      </c>
      <c r="F15" s="5">
        <v>1.1376666666666668</v>
      </c>
      <c r="G15" s="5">
        <v>6.1492546973867815E-2</v>
      </c>
      <c r="H15" s="5"/>
      <c r="I15" s="5">
        <v>14</v>
      </c>
      <c r="J15" s="5">
        <v>1.014</v>
      </c>
      <c r="K15" s="5">
        <v>1.1479999999999999</v>
      </c>
      <c r="L15" s="5">
        <v>1.153</v>
      </c>
      <c r="M15" s="5">
        <v>1.105</v>
      </c>
      <c r="N15" s="5">
        <v>7.8847954951285812E-2</v>
      </c>
      <c r="O15" s="5"/>
      <c r="P15" s="5"/>
    </row>
    <row r="16" spans="1:19" x14ac:dyDescent="0.25">
      <c r="B16" s="5" t="s">
        <v>43</v>
      </c>
      <c r="C16" s="5"/>
      <c r="D16" s="5"/>
      <c r="E16" s="5"/>
      <c r="F16" s="5"/>
      <c r="G16" s="5"/>
      <c r="H16" s="5"/>
      <c r="I16" s="5"/>
      <c r="J16" s="5" t="s">
        <v>47</v>
      </c>
      <c r="K16" s="5"/>
      <c r="L16" s="5"/>
      <c r="M16" s="5"/>
      <c r="N16" s="5"/>
      <c r="O16" s="5"/>
      <c r="P16" s="5"/>
    </row>
    <row r="17" spans="2:16" x14ac:dyDescent="0.25">
      <c r="B17" s="5" t="s">
        <v>79</v>
      </c>
      <c r="C17" s="5">
        <v>0</v>
      </c>
      <c r="D17" s="5">
        <v>2</v>
      </c>
      <c r="E17" s="5">
        <v>5</v>
      </c>
      <c r="F17" s="5">
        <v>8</v>
      </c>
      <c r="G17" s="5">
        <v>11</v>
      </c>
      <c r="H17" s="5">
        <v>14</v>
      </c>
      <c r="I17" s="5"/>
      <c r="J17" s="5" t="s">
        <v>79</v>
      </c>
      <c r="K17" s="5">
        <v>0</v>
      </c>
      <c r="L17" s="5">
        <v>2</v>
      </c>
      <c r="M17" s="5">
        <v>5</v>
      </c>
      <c r="N17" s="5">
        <v>8</v>
      </c>
      <c r="O17" s="5">
        <v>11</v>
      </c>
      <c r="P17" s="5">
        <v>14</v>
      </c>
    </row>
    <row r="18" spans="2:16" x14ac:dyDescent="0.25">
      <c r="B18" s="6" t="s">
        <v>89</v>
      </c>
      <c r="C18" s="5">
        <v>1.2243333333333333</v>
      </c>
      <c r="D18" s="5">
        <v>1.204</v>
      </c>
      <c r="E18" s="5">
        <v>1.2306666666666666</v>
      </c>
      <c r="F18" s="5">
        <v>1.2206666666666666</v>
      </c>
      <c r="G18" s="5">
        <v>1.1823333333333335</v>
      </c>
      <c r="H18" s="5">
        <v>1.1376666666666668</v>
      </c>
      <c r="I18" s="5"/>
      <c r="J18" s="6" t="s">
        <v>89</v>
      </c>
      <c r="K18" s="5">
        <v>3.0566866593311978E-2</v>
      </c>
      <c r="L18" s="5">
        <v>2.5000000000000022E-2</v>
      </c>
      <c r="M18" s="5">
        <v>2.7736858750286319E-2</v>
      </c>
      <c r="N18" s="5">
        <v>2.4440403706431166E-2</v>
      </c>
      <c r="O18" s="5">
        <v>2.4027761721253489E-2</v>
      </c>
      <c r="P18" s="5">
        <v>6.1492546973867815E-2</v>
      </c>
    </row>
    <row r="19" spans="2:16" x14ac:dyDescent="0.25">
      <c r="B19" s="6" t="s">
        <v>90</v>
      </c>
      <c r="C19" s="5">
        <v>1.2373333333333332</v>
      </c>
      <c r="D19" s="5">
        <v>1.204</v>
      </c>
      <c r="E19" s="5">
        <v>1.1773333333333333</v>
      </c>
      <c r="F19" s="5">
        <v>1.1673333333333333</v>
      </c>
      <c r="G19" s="5">
        <v>1.119</v>
      </c>
      <c r="H19" s="5">
        <v>1.105</v>
      </c>
      <c r="I19" s="5"/>
      <c r="J19" s="6" t="s">
        <v>90</v>
      </c>
      <c r="K19" s="5">
        <v>3.9715656022950643E-2</v>
      </c>
      <c r="L19" s="5">
        <v>3.4871191548325423E-2</v>
      </c>
      <c r="M19" s="5">
        <v>3.7541088600802928E-2</v>
      </c>
      <c r="N19" s="5">
        <v>3.5921210076128286E-2</v>
      </c>
      <c r="O19" s="5">
        <v>8.2273932688306545E-2</v>
      </c>
      <c r="P19" s="5">
        <v>7.8847954951285812E-2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C18DE-6DDC-4545-8AB5-8D9BEE7F2A21}">
  <dimension ref="A2:I19"/>
  <sheetViews>
    <sheetView zoomScale="85" zoomScaleNormal="85" workbookViewId="0">
      <selection activeCell="A2" sqref="A2"/>
    </sheetView>
  </sheetViews>
  <sheetFormatPr defaultRowHeight="15" x14ac:dyDescent="0.25"/>
  <sheetData>
    <row r="2" spans="1:9" x14ac:dyDescent="0.25">
      <c r="A2" s="5" t="s">
        <v>59</v>
      </c>
    </row>
    <row r="3" spans="1:9" x14ac:dyDescent="0.25">
      <c r="A3" s="5" t="s">
        <v>55</v>
      </c>
      <c r="B3" s="5" t="s">
        <v>54</v>
      </c>
      <c r="C3" s="5" t="s">
        <v>53</v>
      </c>
      <c r="D3" s="5" t="s">
        <v>52</v>
      </c>
      <c r="G3" s="5" t="s">
        <v>56</v>
      </c>
      <c r="H3" s="5" t="s">
        <v>57</v>
      </c>
      <c r="I3" s="5" t="s">
        <v>53</v>
      </c>
    </row>
    <row r="4" spans="1:9" x14ac:dyDescent="0.25">
      <c r="A4" s="5" t="s">
        <v>48</v>
      </c>
      <c r="B4" s="5">
        <v>0.22</v>
      </c>
      <c r="C4" s="5">
        <v>84.7</v>
      </c>
      <c r="D4" s="5">
        <v>13.69</v>
      </c>
      <c r="G4" s="5" t="s">
        <v>48</v>
      </c>
      <c r="H4" s="5">
        <v>1.0200000000000001E-2</v>
      </c>
      <c r="I4" s="5">
        <v>85.465800000000002</v>
      </c>
    </row>
    <row r="5" spans="1:9" x14ac:dyDescent="0.25">
      <c r="A5" s="5" t="s">
        <v>49</v>
      </c>
      <c r="B5" s="5">
        <v>0.21</v>
      </c>
      <c r="C5" s="5">
        <v>86.27</v>
      </c>
      <c r="D5" s="5">
        <v>12.73</v>
      </c>
      <c r="G5" s="5" t="s">
        <v>49</v>
      </c>
      <c r="H5" s="5">
        <v>0.58809999999999996</v>
      </c>
      <c r="I5" s="5">
        <v>86.298100000000005</v>
      </c>
    </row>
    <row r="6" spans="1:9" x14ac:dyDescent="0.25">
      <c r="A6" s="5" t="s">
        <v>50</v>
      </c>
      <c r="B6" s="5">
        <v>0.23</v>
      </c>
      <c r="C6" s="5">
        <v>85.73</v>
      </c>
      <c r="D6" s="5">
        <v>13.03</v>
      </c>
      <c r="G6" s="5" t="s">
        <v>50</v>
      </c>
      <c r="H6" s="5" t="s">
        <v>58</v>
      </c>
      <c r="I6" s="5">
        <v>86.744500000000002</v>
      </c>
    </row>
    <row r="7" spans="1:9" x14ac:dyDescent="0.25">
      <c r="A7" s="5" t="s">
        <v>51</v>
      </c>
      <c r="B7" s="5">
        <v>0.17</v>
      </c>
      <c r="C7" s="5">
        <v>96.85</v>
      </c>
      <c r="D7" s="5">
        <v>10.11</v>
      </c>
      <c r="G7" s="5" t="s">
        <v>51</v>
      </c>
      <c r="H7" s="5" t="s">
        <v>58</v>
      </c>
      <c r="I7" s="5">
        <v>89.773399999999995</v>
      </c>
    </row>
    <row r="8" spans="1:9" x14ac:dyDescent="0.25">
      <c r="A8" s="5" t="s">
        <v>0</v>
      </c>
      <c r="B8" s="5">
        <v>0.17</v>
      </c>
      <c r="C8" s="5">
        <v>90.42</v>
      </c>
      <c r="D8" s="5">
        <v>8.9600000000000009</v>
      </c>
      <c r="G8" s="5" t="s">
        <v>0</v>
      </c>
      <c r="H8" s="5" t="s">
        <v>58</v>
      </c>
      <c r="I8" s="5">
        <v>89.215699999999998</v>
      </c>
    </row>
    <row r="9" spans="1:9" x14ac:dyDescent="0.25">
      <c r="A9" s="5" t="s">
        <v>1</v>
      </c>
      <c r="B9" s="5">
        <v>0.21</v>
      </c>
      <c r="C9" s="5">
        <v>90.53</v>
      </c>
      <c r="D9" s="5">
        <v>8.66</v>
      </c>
      <c r="G9" s="5" t="s">
        <v>1</v>
      </c>
      <c r="H9" s="5" t="s">
        <v>58</v>
      </c>
      <c r="I9" s="5">
        <v>87.331199999999995</v>
      </c>
    </row>
    <row r="13" spans="1:9" x14ac:dyDescent="0.25">
      <c r="C13" s="5" t="s">
        <v>59</v>
      </c>
      <c r="D13" s="5" t="s">
        <v>54</v>
      </c>
      <c r="E13" s="5" t="s">
        <v>53</v>
      </c>
      <c r="F13" s="5" t="s">
        <v>52</v>
      </c>
      <c r="G13" s="5" t="s">
        <v>57</v>
      </c>
      <c r="I13" t="s">
        <v>91</v>
      </c>
    </row>
    <row r="14" spans="1:9" x14ac:dyDescent="0.25">
      <c r="C14" s="5" t="s">
        <v>48</v>
      </c>
      <c r="D14" s="5">
        <v>0.22</v>
      </c>
      <c r="E14" s="5">
        <v>84.7</v>
      </c>
      <c r="F14" s="5">
        <v>13.69</v>
      </c>
      <c r="G14" s="5">
        <v>1.0200000000000001E-2</v>
      </c>
      <c r="I14" t="s">
        <v>92</v>
      </c>
    </row>
    <row r="15" spans="1:9" x14ac:dyDescent="0.25">
      <c r="C15" s="5" t="s">
        <v>49</v>
      </c>
      <c r="D15" s="5">
        <v>0.21</v>
      </c>
      <c r="E15" s="5">
        <v>86.27</v>
      </c>
      <c r="F15" s="5">
        <v>12.73</v>
      </c>
      <c r="G15" s="5">
        <v>0.58809999999999996</v>
      </c>
    </row>
    <row r="16" spans="1:9" x14ac:dyDescent="0.25">
      <c r="C16" s="5" t="s">
        <v>50</v>
      </c>
      <c r="D16" s="5">
        <v>0.23</v>
      </c>
      <c r="E16" s="5">
        <v>85.73</v>
      </c>
      <c r="F16" s="5">
        <v>13.03</v>
      </c>
      <c r="G16" s="5" t="s">
        <v>58</v>
      </c>
    </row>
    <row r="17" spans="3:7" x14ac:dyDescent="0.25">
      <c r="C17" s="5" t="s">
        <v>51</v>
      </c>
      <c r="D17" s="5">
        <v>0.17</v>
      </c>
      <c r="E17" s="5">
        <v>96.85</v>
      </c>
      <c r="F17" s="5">
        <v>10.11</v>
      </c>
      <c r="G17" s="5" t="s">
        <v>58</v>
      </c>
    </row>
    <row r="18" spans="3:7" x14ac:dyDescent="0.25">
      <c r="C18" s="5" t="s">
        <v>0</v>
      </c>
      <c r="D18" s="5">
        <v>0.17</v>
      </c>
      <c r="E18" s="5">
        <v>90.42</v>
      </c>
      <c r="F18" s="5">
        <v>8.9600000000000009</v>
      </c>
      <c r="G18" s="5" t="s">
        <v>58</v>
      </c>
    </row>
    <row r="19" spans="3:7" x14ac:dyDescent="0.25">
      <c r="C19" s="5" t="s">
        <v>1</v>
      </c>
      <c r="D19" s="5">
        <v>0.21</v>
      </c>
      <c r="E19" s="5">
        <v>90.53</v>
      </c>
      <c r="F19" s="5">
        <v>8.66</v>
      </c>
      <c r="G19" s="5" t="s">
        <v>58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2B48C-8DB0-4282-8B1B-3708FF136D8C}">
  <dimension ref="A2:H7"/>
  <sheetViews>
    <sheetView workbookViewId="0">
      <selection activeCell="R26" sqref="R26"/>
    </sheetView>
  </sheetViews>
  <sheetFormatPr defaultRowHeight="15" x14ac:dyDescent="0.25"/>
  <sheetData>
    <row r="2" spans="1:8" x14ac:dyDescent="0.25">
      <c r="A2" t="s">
        <v>77</v>
      </c>
    </row>
    <row r="3" spans="1:8" x14ac:dyDescent="0.25">
      <c r="B3" t="s">
        <v>78</v>
      </c>
      <c r="C3">
        <v>0</v>
      </c>
      <c r="D3">
        <v>1</v>
      </c>
      <c r="E3">
        <v>5</v>
      </c>
      <c r="F3">
        <v>12</v>
      </c>
    </row>
    <row r="4" spans="1:8" x14ac:dyDescent="0.25">
      <c r="B4" t="s">
        <v>63</v>
      </c>
      <c r="C4">
        <v>0</v>
      </c>
      <c r="D4">
        <v>120</v>
      </c>
      <c r="E4">
        <v>120</v>
      </c>
      <c r="F4">
        <v>23</v>
      </c>
    </row>
    <row r="6" spans="1:8" x14ac:dyDescent="0.25">
      <c r="A6" t="s">
        <v>76</v>
      </c>
      <c r="B6" t="s">
        <v>79</v>
      </c>
      <c r="C6">
        <v>0</v>
      </c>
      <c r="D6">
        <v>2</v>
      </c>
      <c r="E6">
        <v>5</v>
      </c>
      <c r="F6">
        <v>8</v>
      </c>
      <c r="G6">
        <v>11</v>
      </c>
      <c r="H6">
        <v>14</v>
      </c>
    </row>
    <row r="7" spans="1:8" x14ac:dyDescent="0.25">
      <c r="B7" t="s">
        <v>63</v>
      </c>
      <c r="C7">
        <v>35</v>
      </c>
      <c r="D7">
        <v>35</v>
      </c>
      <c r="E7">
        <v>35</v>
      </c>
      <c r="F7">
        <v>35</v>
      </c>
      <c r="G7">
        <v>35</v>
      </c>
      <c r="H7">
        <v>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pH change</vt:lpstr>
      <vt:lpstr>VFAs concentration</vt:lpstr>
      <vt:lpstr>convert VFAs to SCOD</vt:lpstr>
      <vt:lpstr>Chemical pretreatment</vt:lpstr>
      <vt:lpstr>alkaline pretreatment</vt:lpstr>
      <vt:lpstr>sampling SCOD</vt:lpstr>
      <vt:lpstr>Gas pressure</vt:lpstr>
      <vt:lpstr>Gas composition</vt:lpstr>
      <vt:lpstr>Temperature</vt:lpstr>
      <vt:lpstr>Raw data of VFAs</vt:lpstr>
      <vt:lpstr>Raw data of crotonate and 3-HB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Jin, Yong</dc:creator>
  <cp:lastModifiedBy>Jin, Yong</cp:lastModifiedBy>
  <cp:lastPrinted>2022-07-05T13:50:22Z</cp:lastPrinted>
  <dcterms:created xsi:type="dcterms:W3CDTF">2015-06-05T18:17:20Z</dcterms:created>
  <dcterms:modified xsi:type="dcterms:W3CDTF">2023-01-23T17:33:44Z</dcterms:modified>
</cp:coreProperties>
</file>